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6128" windowHeight="9888" activeTab="0"/>
  </bookViews>
  <sheets>
    <sheet name="Ruuvin varmuuskerroin" sheetId="1" r:id="rId1"/>
    <sheet name="Poikkipintojen vertailu" sheetId="2" r:id="rId2"/>
    <sheet name="Kiskojen lämpöjännitys" sheetId="3" r:id="rId3"/>
  </sheets>
  <definedNames/>
  <calcPr fullCalcOnLoad="1"/>
</workbook>
</file>

<file path=xl/sharedStrings.xml><?xml version="1.0" encoding="utf-8"?>
<sst xmlns="http://schemas.openxmlformats.org/spreadsheetml/2006/main" count="44" uniqueCount="33">
  <si>
    <t>Ruuvin varmuuskerroin</t>
  </si>
  <si>
    <t>Alkuarvot</t>
  </si>
  <si>
    <t>Nimellishalkaisija (mm)</t>
  </si>
  <si>
    <t>Esikiristysvoima (kN)</t>
  </si>
  <si>
    <t>Jännityspoikkipinta (mm2)</t>
  </si>
  <si>
    <t>Lujuusluokka</t>
  </si>
  <si>
    <t>Lasketut arvot</t>
  </si>
  <si>
    <t>Nimellisännitys</t>
  </si>
  <si>
    <t>Todellinen jännitys</t>
  </si>
  <si>
    <t>Myötöraja</t>
  </si>
  <si>
    <t>Nimellisvarmuus</t>
  </si>
  <si>
    <t>Todellinen varmuus</t>
  </si>
  <si>
    <t>Poikkipintojen vertailu</t>
  </si>
  <si>
    <t>Ympyräpoikkipinta</t>
  </si>
  <si>
    <t>Halkaisija (mm)</t>
  </si>
  <si>
    <t>Vetovoima (kN)</t>
  </si>
  <si>
    <t>Poikkipinnan ala (mm2)</t>
  </si>
  <si>
    <t>Jännitys (Mpa)</t>
  </si>
  <si>
    <t>Neliöpoikkipinta</t>
  </si>
  <si>
    <t>Sivu (mm)</t>
  </si>
  <si>
    <t>Putki</t>
  </si>
  <si>
    <t>Seinämä (mm)</t>
  </si>
  <si>
    <t>Ulkohalkaisija (mm)</t>
  </si>
  <si>
    <t>Kiskojen lämpöjännitys</t>
  </si>
  <si>
    <t>Asennuslämpötila (astetta Celsius)</t>
  </si>
  <si>
    <t>Tarkastelulämpötila (astetta Celsius)</t>
  </si>
  <si>
    <t>Kiskon pituusmassa (kg/m)</t>
  </si>
  <si>
    <t>Kiskomateriaalin kimmokerroin (MPa)</t>
  </si>
  <si>
    <t>Kiskomateriaalin tiheys (kg/m3)</t>
  </si>
  <si>
    <t>Kiskomateriaalin lämpöpitenemiskerroin (1/astetta C)</t>
  </si>
  <si>
    <t>Jännitys kiskossa (Mpa)</t>
  </si>
  <si>
    <t>Kiskon poikkipinta-ala (m2)</t>
  </si>
  <si>
    <t>Kiskossa vaikuttava voima (kN)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</si>
</sst>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2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33" borderId="18" xfId="0" applyNumberFormat="1" applyFill="1" applyBorder="1" applyAlignment="1">
      <alignment/>
    </xf>
    <xf numFmtId="2" fontId="0" fillId="0" borderId="17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2" fontId="0" fillId="33" borderId="21" xfId="0" applyNumberFormat="1" applyFill="1" applyBorder="1" applyAlignment="1">
      <alignment/>
    </xf>
    <xf numFmtId="0" fontId="0" fillId="0" borderId="22" xfId="0" applyFont="1" applyBorder="1" applyAlignment="1">
      <alignment/>
    </xf>
    <xf numFmtId="11" fontId="0" fillId="33" borderId="18" xfId="0" applyNumberFormat="1" applyFill="1" applyBorder="1" applyAlignment="1">
      <alignment/>
    </xf>
    <xf numFmtId="11" fontId="0" fillId="0" borderId="17" xfId="0" applyNumberForma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</xdr:row>
      <xdr:rowOff>9525</xdr:rowOff>
    </xdr:from>
    <xdr:to>
      <xdr:col>12</xdr:col>
      <xdr:colOff>28575</xdr:colOff>
      <xdr:row>18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4286250" cy="2895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600075</xdr:colOff>
      <xdr:row>3</xdr:row>
      <xdr:rowOff>0</xdr:rowOff>
    </xdr:from>
    <xdr:to>
      <xdr:col>10</xdr:col>
      <xdr:colOff>466725</xdr:colOff>
      <xdr:row>15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495300"/>
          <a:ext cx="4133850" cy="2095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9525</xdr:rowOff>
    </xdr:from>
    <xdr:to>
      <xdr:col>11</xdr:col>
      <xdr:colOff>66675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504825"/>
          <a:ext cx="432435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6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2.28125" style="0" customWidth="1"/>
    <col min="2" max="2" width="22.00390625" style="0" customWidth="1"/>
    <col min="4" max="4" width="3.140625" style="0" customWidth="1"/>
  </cols>
  <sheetData>
    <row r="2" ht="12.75">
      <c r="B2" s="1" t="s">
        <v>0</v>
      </c>
    </row>
    <row r="3" ht="12.75">
      <c r="B3" s="1"/>
    </row>
    <row r="4" ht="12.75">
      <c r="B4" s="1" t="s">
        <v>1</v>
      </c>
    </row>
    <row r="5" ht="13.5" thickBot="1"/>
    <row r="6" spans="2:3" ht="12.75">
      <c r="B6" t="s">
        <v>2</v>
      </c>
      <c r="C6" s="2">
        <v>20</v>
      </c>
    </row>
    <row r="7" spans="2:3" ht="12.75">
      <c r="B7" t="s">
        <v>3</v>
      </c>
      <c r="C7" s="3">
        <v>50</v>
      </c>
    </row>
    <row r="8" spans="2:3" ht="13.5" thickBot="1">
      <c r="B8" t="s">
        <v>4</v>
      </c>
      <c r="C8" s="3">
        <v>245</v>
      </c>
    </row>
    <row r="9" spans="2:4" ht="13.5" thickBot="1">
      <c r="B9" t="s">
        <v>5</v>
      </c>
      <c r="C9" s="4">
        <v>8</v>
      </c>
      <c r="D9" s="5">
        <v>8</v>
      </c>
    </row>
    <row r="11" ht="12.75">
      <c r="B11" s="1" t="s">
        <v>6</v>
      </c>
    </row>
    <row r="12" spans="2:3" ht="12.75">
      <c r="B12" t="s">
        <v>7</v>
      </c>
      <c r="C12" s="6">
        <f>C7*1000/(PI()*C6^2/4)</f>
        <v>159.15494309189535</v>
      </c>
    </row>
    <row r="13" spans="2:3" ht="12.75">
      <c r="B13" t="s">
        <v>8</v>
      </c>
      <c r="C13" s="6">
        <f>C7*1000/C8</f>
        <v>204.08163265306123</v>
      </c>
    </row>
    <row r="14" spans="2:3" ht="12.75">
      <c r="B14" t="s">
        <v>9</v>
      </c>
      <c r="C14" s="6">
        <f>C9*D9*10</f>
        <v>640</v>
      </c>
    </row>
    <row r="15" spans="2:3" ht="12.75">
      <c r="B15" t="s">
        <v>10</v>
      </c>
      <c r="C15" s="6">
        <f>C14/C12</f>
        <v>4.021238596594935</v>
      </c>
    </row>
    <row r="16" spans="2:3" ht="12.75">
      <c r="B16" t="s">
        <v>11</v>
      </c>
      <c r="C16">
        <f>C14/C13</f>
        <v>3.1359999999999997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0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2.28125" style="0" customWidth="1"/>
    <col min="2" max="2" width="22.00390625" style="0" customWidth="1"/>
    <col min="3" max="3" width="6.7109375" style="0" customWidth="1"/>
  </cols>
  <sheetData>
    <row r="2" ht="12.75">
      <c r="B2" s="1" t="s">
        <v>12</v>
      </c>
    </row>
    <row r="3" ht="13.5" thickBot="1">
      <c r="B3" s="1"/>
    </row>
    <row r="4" spans="2:3" ht="12.75">
      <c r="B4" s="7" t="s">
        <v>13</v>
      </c>
      <c r="C4" s="8"/>
    </row>
    <row r="5" spans="2:3" ht="13.5" thickBot="1">
      <c r="B5" s="9"/>
      <c r="C5" s="10"/>
    </row>
    <row r="6" spans="2:3" ht="12.75">
      <c r="B6" s="9" t="s">
        <v>14</v>
      </c>
      <c r="C6" s="2">
        <v>25</v>
      </c>
    </row>
    <row r="7" spans="2:3" ht="13.5" thickBot="1">
      <c r="B7" s="9" t="s">
        <v>15</v>
      </c>
      <c r="C7" s="11">
        <v>5</v>
      </c>
    </row>
    <row r="8" spans="2:3" ht="12.75">
      <c r="B8" s="9"/>
      <c r="C8" s="12"/>
    </row>
    <row r="9" spans="2:3" ht="12.75">
      <c r="B9" s="13" t="s">
        <v>6</v>
      </c>
      <c r="C9" s="12"/>
    </row>
    <row r="10" spans="2:3" ht="12.75">
      <c r="B10" s="14" t="s">
        <v>16</v>
      </c>
      <c r="C10" s="12">
        <f>PI()*C6^2/4</f>
        <v>490.8738521234052</v>
      </c>
    </row>
    <row r="11" spans="2:3" ht="13.5" thickBot="1">
      <c r="B11" s="15" t="s">
        <v>17</v>
      </c>
      <c r="C11" s="16">
        <f>C7*1000/C10</f>
        <v>10.185916357881302</v>
      </c>
    </row>
    <row r="12" ht="13.5" thickBot="1">
      <c r="C12" s="6"/>
    </row>
    <row r="13" spans="2:3" ht="12.75">
      <c r="B13" s="7" t="s">
        <v>18</v>
      </c>
      <c r="C13" s="8"/>
    </row>
    <row r="14" spans="2:3" ht="13.5" thickBot="1">
      <c r="B14" s="9"/>
      <c r="C14" s="10"/>
    </row>
    <row r="15" spans="2:3" ht="12.75">
      <c r="B15" s="9" t="s">
        <v>19</v>
      </c>
      <c r="C15" s="2">
        <f>SQRT(1000*C16/C11)</f>
        <v>22.15567313631895</v>
      </c>
    </row>
    <row r="16" spans="2:3" ht="13.5" thickBot="1">
      <c r="B16" s="9" t="s">
        <v>15</v>
      </c>
      <c r="C16" s="11">
        <v>5</v>
      </c>
    </row>
    <row r="17" spans="2:3" ht="12.75">
      <c r="B17" s="9"/>
      <c r="C17" s="12"/>
    </row>
    <row r="18" spans="2:3" ht="12.75">
      <c r="B18" s="13" t="s">
        <v>6</v>
      </c>
      <c r="C18" s="12"/>
    </row>
    <row r="19" spans="2:3" ht="12.75">
      <c r="B19" s="14" t="s">
        <v>16</v>
      </c>
      <c r="C19" s="12">
        <f>C15*C15</f>
        <v>490.87385212340513</v>
      </c>
    </row>
    <row r="20" spans="2:3" ht="13.5" thickBot="1">
      <c r="B20" s="15" t="s">
        <v>17</v>
      </c>
      <c r="C20" s="16">
        <f>C16*1000/C19</f>
        <v>10.185916357881302</v>
      </c>
    </row>
    <row r="21" ht="13.5" thickBot="1"/>
    <row r="22" spans="2:3" ht="12.75">
      <c r="B22" s="7" t="s">
        <v>20</v>
      </c>
      <c r="C22" s="8"/>
    </row>
    <row r="23" spans="2:3" ht="13.5" thickBot="1">
      <c r="B23" s="9"/>
      <c r="C23" s="10"/>
    </row>
    <row r="24" spans="2:3" ht="12.75">
      <c r="B24" s="9" t="s">
        <v>21</v>
      </c>
      <c r="C24" s="2">
        <v>2</v>
      </c>
    </row>
    <row r="25" spans="2:3" ht="13.5" thickBot="1">
      <c r="B25" s="9" t="s">
        <v>15</v>
      </c>
      <c r="C25" s="11">
        <v>5</v>
      </c>
    </row>
    <row r="26" spans="2:3" ht="12.75">
      <c r="B26" s="9"/>
      <c r="C26" s="12"/>
    </row>
    <row r="27" spans="2:3" ht="12.75">
      <c r="B27" s="13" t="s">
        <v>6</v>
      </c>
      <c r="C27" s="12"/>
    </row>
    <row r="28" spans="2:3" ht="12.75">
      <c r="B28" s="14" t="s">
        <v>16</v>
      </c>
      <c r="C28" s="12">
        <f>PI()*(C29^2-(C29-2*C24)^2)/4</f>
        <v>490.8738521234052</v>
      </c>
    </row>
    <row r="29" spans="2:3" ht="12.75">
      <c r="B29" s="14" t="s">
        <v>22</v>
      </c>
      <c r="C29" s="12">
        <f>C25*1000/(PI()*C11*C24)+C24</f>
        <v>80.125</v>
      </c>
    </row>
    <row r="30" spans="2:3" ht="13.5" thickBot="1">
      <c r="B30" s="15" t="s">
        <v>17</v>
      </c>
      <c r="C30" s="16">
        <f>C25*1000/C28</f>
        <v>10.185916357881302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2.28125" style="0" customWidth="1"/>
    <col min="2" max="2" width="43.28125" style="0" customWidth="1"/>
    <col min="3" max="3" width="10.28125" style="0" customWidth="1"/>
  </cols>
  <sheetData>
    <row r="2" ht="12.75">
      <c r="B2" s="1" t="s">
        <v>23</v>
      </c>
    </row>
    <row r="3" ht="13.5" thickBot="1">
      <c r="B3" s="1"/>
    </row>
    <row r="4" spans="2:3" ht="12.75">
      <c r="B4" s="7" t="s">
        <v>1</v>
      </c>
      <c r="C4" s="8"/>
    </row>
    <row r="5" spans="2:3" ht="13.5" thickBot="1">
      <c r="B5" s="9"/>
      <c r="C5" s="10"/>
    </row>
    <row r="6" spans="2:3" ht="12.75">
      <c r="B6" s="9" t="s">
        <v>24</v>
      </c>
      <c r="C6" s="2">
        <v>20</v>
      </c>
    </row>
    <row r="7" spans="2:3" ht="12.75">
      <c r="B7" s="9" t="s">
        <v>25</v>
      </c>
      <c r="C7" s="3">
        <v>-30</v>
      </c>
    </row>
    <row r="8" spans="2:3" ht="12.75">
      <c r="B8" s="9" t="s">
        <v>26</v>
      </c>
      <c r="C8" s="3">
        <v>60</v>
      </c>
    </row>
    <row r="9" spans="2:3" ht="12.75">
      <c r="B9" s="9" t="s">
        <v>27</v>
      </c>
      <c r="C9" s="17">
        <v>210000</v>
      </c>
    </row>
    <row r="10" spans="2:3" ht="12.75">
      <c r="B10" s="9" t="s">
        <v>28</v>
      </c>
      <c r="C10" s="17">
        <v>7850</v>
      </c>
    </row>
    <row r="11" spans="2:3" ht="13.5" thickBot="1">
      <c r="B11" s="18" t="s">
        <v>29</v>
      </c>
      <c r="C11" s="19">
        <v>1.2E-05</v>
      </c>
    </row>
    <row r="12" ht="13.5" thickBot="1">
      <c r="C12" s="6"/>
    </row>
    <row r="13" spans="2:3" ht="12.75">
      <c r="B13" s="7" t="s">
        <v>6</v>
      </c>
      <c r="C13" s="8"/>
    </row>
    <row r="14" spans="2:3" ht="12.75">
      <c r="B14" s="9"/>
      <c r="C14" s="10"/>
    </row>
    <row r="15" spans="2:3" ht="12.75">
      <c r="B15" s="9" t="s">
        <v>30</v>
      </c>
      <c r="C15" s="12">
        <f>C11*C9*(C6-C7)</f>
        <v>126</v>
      </c>
    </row>
    <row r="16" spans="2:3" ht="12.75">
      <c r="B16" s="9" t="s">
        <v>31</v>
      </c>
      <c r="C16" s="20">
        <f>C8/C10</f>
        <v>0.007643312101910828</v>
      </c>
    </row>
    <row r="17" spans="2:3" ht="13.5" thickBot="1">
      <c r="B17" s="15" t="s">
        <v>32</v>
      </c>
      <c r="C17" s="16">
        <f>C15*C16*1000</f>
        <v>963.0573248407643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PS-AMK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Esa Hietikko</dc:creator>
  <cp:keywords/>
  <dc:description/>
  <cp:lastModifiedBy>Esa Hietikko</cp:lastModifiedBy>
  <dcterms:created xsi:type="dcterms:W3CDTF">2004-06-14T07:43:23Z</dcterms:created>
  <dcterms:modified xsi:type="dcterms:W3CDTF">2021-09-09T06:31:10Z</dcterms:modified>
  <cp:category/>
  <cp:version/>
  <cp:contentType/>
  <cp:contentStatus/>
</cp:coreProperties>
</file>