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545"/>
  </bookViews>
  <sheets>
    <sheet name="Sika" sheetId="70" r:id="rId1"/>
  </sheets>
  <calcPr calcId="114210"/>
</workbook>
</file>

<file path=xl/calcChain.xml><?xml version="1.0" encoding="utf-8"?>
<calcChain xmlns="http://schemas.openxmlformats.org/spreadsheetml/2006/main">
  <c r="X32" i="70"/>
  <c r="Y32"/>
  <c r="V32"/>
  <c r="L32"/>
  <c r="Y30"/>
  <c r="Z30"/>
  <c r="X30"/>
  <c r="V30"/>
  <c r="L30"/>
  <c r="X28"/>
  <c r="Y28"/>
  <c r="V28"/>
  <c r="L28"/>
  <c r="X26"/>
  <c r="Y26"/>
  <c r="V26"/>
  <c r="L26"/>
  <c r="X24"/>
  <c r="Y24"/>
  <c r="V24"/>
  <c r="L24"/>
  <c r="X22"/>
  <c r="Y22"/>
  <c r="V22"/>
  <c r="L22"/>
  <c r="X20"/>
  <c r="Y20"/>
  <c r="V20"/>
  <c r="L20"/>
  <c r="X18"/>
  <c r="Y18"/>
  <c r="N18"/>
  <c r="V18"/>
  <c r="L18"/>
  <c r="N17"/>
  <c r="N16"/>
  <c r="N15"/>
  <c r="N14"/>
  <c r="V11"/>
  <c r="Z11"/>
  <c r="Z12"/>
  <c r="X9"/>
  <c r="Y9"/>
  <c r="N9"/>
  <c r="V9"/>
  <c r="L9"/>
  <c r="N24"/>
  <c r="Z24"/>
  <c r="N20"/>
  <c r="Z20"/>
  <c r="Z26"/>
  <c r="N26"/>
  <c r="Z32"/>
  <c r="N32"/>
  <c r="N22"/>
  <c r="Z22"/>
  <c r="N28"/>
  <c r="Z28"/>
  <c r="Y11"/>
  <c r="Y12"/>
  <c r="L11"/>
  <c r="L34"/>
  <c r="N30"/>
  <c r="N34"/>
  <c r="N38"/>
  <c r="B6"/>
  <c r="AB25"/>
  <c r="K38"/>
  <c r="AB9"/>
  <c r="AC5"/>
  <c r="AA9"/>
  <c r="AB10"/>
  <c r="AE18"/>
  <c r="AC9"/>
  <c r="AB5"/>
  <c r="AB11"/>
  <c r="B5"/>
  <c r="AE20"/>
  <c r="AE19"/>
  <c r="AE21"/>
  <c r="H36"/>
</calcChain>
</file>

<file path=xl/sharedStrings.xml><?xml version="1.0" encoding="utf-8"?>
<sst xmlns="http://schemas.openxmlformats.org/spreadsheetml/2006/main" count="124" uniqueCount="86">
  <si>
    <t>Medaile</t>
  </si>
  <si>
    <t>J</t>
  </si>
  <si>
    <t>Body CIC</t>
  </si>
  <si>
    <t>I</t>
  </si>
  <si>
    <t>K</t>
  </si>
  <si>
    <t>L</t>
  </si>
  <si>
    <t>M</t>
  </si>
  <si>
    <t>N</t>
  </si>
  <si>
    <t>O</t>
  </si>
  <si>
    <t>Znak SPS</t>
  </si>
  <si>
    <t>Měřená hodnota</t>
  </si>
  <si>
    <t>Vypočtená hodnota</t>
  </si>
  <si>
    <t>koeficient</t>
  </si>
  <si>
    <t>body</t>
  </si>
  <si>
    <t>Délka pravé lodyhy</t>
  </si>
  <si>
    <t>Odhad stáří</t>
  </si>
  <si>
    <t>H</t>
  </si>
  <si>
    <t>Délka levé lodyhy</t>
  </si>
  <si>
    <t>Hmotnost vyvrženého kusu v kg</t>
  </si>
  <si>
    <t>G</t>
  </si>
  <si>
    <t>Den   Měsíc  Rrok</t>
  </si>
  <si>
    <t>Data ulovení</t>
  </si>
  <si>
    <t>F</t>
  </si>
  <si>
    <t>Druh honitby</t>
  </si>
  <si>
    <t>E</t>
  </si>
  <si>
    <t>Honitba</t>
  </si>
  <si>
    <t>Místo ulovení</t>
  </si>
  <si>
    <t>D</t>
  </si>
  <si>
    <t>Okres</t>
  </si>
  <si>
    <t>Kraj</t>
  </si>
  <si>
    <t>Jméno lovce</t>
  </si>
  <si>
    <t>C</t>
  </si>
  <si>
    <t>Srážky</t>
  </si>
  <si>
    <t>Trofej</t>
  </si>
  <si>
    <t>B</t>
  </si>
  <si>
    <t>Druh</t>
  </si>
  <si>
    <t>A</t>
  </si>
  <si>
    <t>Místo hodnocení</t>
  </si>
  <si>
    <t>Datum</t>
  </si>
  <si>
    <t>Hodnotil</t>
  </si>
  <si>
    <t>Ćíslo štítku</t>
  </si>
  <si>
    <t>Číslo</t>
  </si>
  <si>
    <t>SU</t>
  </si>
  <si>
    <t>OL</t>
  </si>
  <si>
    <t>Bronzová medaile</t>
  </si>
  <si>
    <t>Stříbrná medaile</t>
  </si>
  <si>
    <t>(Cervus nippon nippon)</t>
  </si>
  <si>
    <t>Vnitřní rozloha</t>
  </si>
  <si>
    <t>Délka</t>
  </si>
  <si>
    <t>1 abnormální výsady</t>
  </si>
  <si>
    <t>2 abnormální výsady</t>
  </si>
  <si>
    <t>3 abnormální výsady</t>
  </si>
  <si>
    <t>4 abnormální výsady</t>
  </si>
  <si>
    <t>pravé 1 výsady (očníku)</t>
  </si>
  <si>
    <t>levé 1 výsady (očníku)</t>
  </si>
  <si>
    <r>
      <t>pravé 2 výsady</t>
    </r>
    <r>
      <rPr>
        <sz val="8"/>
        <rFont val="Times New Roman CE"/>
        <charset val="238"/>
      </rPr>
      <t xml:space="preserve"> (opěráku)</t>
    </r>
  </si>
  <si>
    <t>levé 2 výsady (opěráku)</t>
  </si>
  <si>
    <r>
      <t>pravé 3 výsady</t>
    </r>
    <r>
      <rPr>
        <sz val="8"/>
        <rFont val="Times New Roman CE"/>
        <charset val="238"/>
      </rPr>
      <t xml:space="preserve"> (vnitřní)</t>
    </r>
  </si>
  <si>
    <t>levé 3 výsady (vnitřní)</t>
  </si>
  <si>
    <r>
      <t>pravé 4 výsady</t>
    </r>
    <r>
      <rPr>
        <sz val="8"/>
        <rFont val="Times New Roman CE"/>
        <charset val="238"/>
      </rPr>
      <t xml:space="preserve"> (kor.)</t>
    </r>
  </si>
  <si>
    <t>levé 4 výsady (kor.)</t>
  </si>
  <si>
    <r>
      <t>pravé 5 výsady</t>
    </r>
    <r>
      <rPr>
        <sz val="8"/>
        <rFont val="Times New Roman CE"/>
        <charset val="238"/>
      </rPr>
      <t xml:space="preserve"> (kor.)</t>
    </r>
  </si>
  <si>
    <t>levé 5 výsady (kor.)</t>
  </si>
  <si>
    <r>
      <t>pravé 6 výsady</t>
    </r>
    <r>
      <rPr>
        <sz val="8"/>
        <rFont val="Times New Roman CE"/>
        <charset val="238"/>
      </rPr>
      <t xml:space="preserve"> (kor.)</t>
    </r>
  </si>
  <si>
    <t>levé 6 výsady (kor.)</t>
  </si>
  <si>
    <t>Obvod</t>
  </si>
  <si>
    <t>pravé lodyhy mezi opěrákem a očníkem</t>
  </si>
  <si>
    <t>levé lodyhy mezi opěrákem a očníkem</t>
  </si>
  <si>
    <t>pravé lodyhy mezi opěrákem a 3 výsadou</t>
  </si>
  <si>
    <t>levé lodyhy mezi opěrákem a 3 výsadou</t>
  </si>
  <si>
    <t>Sika</t>
  </si>
  <si>
    <t xml:space="preserve">Součtové hodnoty </t>
  </si>
  <si>
    <t>Do větší délky lodyhy</t>
  </si>
  <si>
    <t>Součty délek</t>
  </si>
  <si>
    <t>SPS 37 (1 či 2)</t>
  </si>
  <si>
    <t>Součet délek</t>
  </si>
  <si>
    <t>Součty obvodů</t>
  </si>
  <si>
    <t>P</t>
  </si>
  <si>
    <t>Rozdíl délek</t>
  </si>
  <si>
    <t>Rozdíl obvodů</t>
  </si>
  <si>
    <t>Poznámka</t>
  </si>
  <si>
    <t>Bodová hodnota trofeje ( M - P)</t>
  </si>
  <si>
    <t>Zlatá medaile</t>
  </si>
  <si>
    <t>Rozpětí hrotů lodyh</t>
  </si>
  <si>
    <t>Českomoravská myslivecká jednota, z.s.</t>
  </si>
  <si>
    <t>Hodnotitelská tabulka</t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</si>
</sst>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6"/>
      <name val="Times New Roman CE"/>
      <charset val="238"/>
    </font>
    <font>
      <sz val="7"/>
      <name val="Times New Roman CE"/>
      <charset val="238"/>
    </font>
    <font>
      <sz val="7"/>
      <name val="Times New Roman CE"/>
      <family val="1"/>
      <charset val="238"/>
    </font>
    <font>
      <sz val="8"/>
      <name val="Times New Roman CE"/>
      <charset val="238"/>
    </font>
    <font>
      <sz val="4"/>
      <name val="Times New Roman CE"/>
      <charset val="238"/>
    </font>
    <font>
      <sz val="5"/>
      <name val="Times New Roman CE"/>
      <charset val="238"/>
    </font>
    <font>
      <b/>
      <sz val="12"/>
      <name val="Times New Roman CE"/>
      <charset val="238"/>
    </font>
    <font>
      <sz val="6"/>
      <name val="Times New Roman CE"/>
      <family val="1"/>
      <charset val="238"/>
    </font>
    <font>
      <sz val="8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Times New Roman CE"/>
      <charset val="238"/>
    </font>
    <font>
      <b/>
      <sz val="14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2" fontId="2" fillId="0" borderId="5" xfId="0" applyNumberFormat="1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locked="0" hidden="1"/>
    </xf>
    <xf numFmtId="0" fontId="5" fillId="0" borderId="7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2" fontId="7" fillId="0" borderId="9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2" fontId="5" fillId="0" borderId="0" xfId="0" applyNumberFormat="1" applyFont="1" applyProtection="1">
      <protection hidden="1"/>
    </xf>
    <xf numFmtId="0" fontId="9" fillId="0" borderId="10" xfId="0" applyFont="1" applyBorder="1" applyAlignment="1" applyProtection="1">
      <alignment horizontal="center" vertical="center" textRotation="90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vertical="center" textRotation="90" wrapText="1"/>
      <protection hidden="1"/>
    </xf>
    <xf numFmtId="0" fontId="13" fillId="0" borderId="13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 textRotation="90"/>
      <protection hidden="1"/>
    </xf>
    <xf numFmtId="2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textRotation="90"/>
      <protection locked="0" hidden="1"/>
    </xf>
    <xf numFmtId="0" fontId="5" fillId="0" borderId="0" xfId="0" applyFont="1" applyAlignment="1" applyProtection="1">
      <alignment horizontal="center" vertical="center" wrapText="1"/>
      <protection hidden="1"/>
    </xf>
    <xf numFmtId="2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2" fontId="5" fillId="0" borderId="13" xfId="0" applyNumberFormat="1" applyFont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2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2" fontId="7" fillId="0" borderId="17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0" fontId="5" fillId="0" borderId="19" xfId="0" applyFont="1" applyBorder="1" applyAlignment="1" applyProtection="1">
      <alignment horizontal="lef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protection hidden="1"/>
    </xf>
    <xf numFmtId="0" fontId="5" fillId="0" borderId="22" xfId="0" applyFont="1" applyBorder="1" applyAlignment="1" applyProtection="1">
      <protection hidden="1"/>
    </xf>
    <xf numFmtId="0" fontId="5" fillId="0" borderId="23" xfId="0" applyFont="1" applyBorder="1" applyAlignment="1" applyProtection="1">
      <protection hidden="1"/>
    </xf>
    <xf numFmtId="14" fontId="4" fillId="0" borderId="13" xfId="0" applyNumberFormat="1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6" fillId="0" borderId="24" xfId="0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 horizontal="left"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9" fillId="0" borderId="27" xfId="0" applyFont="1" applyBorder="1" applyAlignment="1" applyProtection="1">
      <alignment horizontal="center" vertical="center" textRotation="90" wrapText="1"/>
      <protection hidden="1"/>
    </xf>
    <xf numFmtId="2" fontId="5" fillId="0" borderId="28" xfId="0" applyNumberFormat="1" applyFont="1" applyBorder="1" applyAlignment="1" applyProtection="1">
      <alignment horizontal="center" vertical="center" wrapText="1"/>
      <protection hidden="1"/>
    </xf>
    <xf numFmtId="2" fontId="5" fillId="2" borderId="29" xfId="0" applyNumberFormat="1" applyFont="1" applyFill="1" applyBorder="1" applyAlignment="1" applyProtection="1">
      <alignment vertical="center" wrapText="1"/>
      <protection locked="0" hidden="1"/>
    </xf>
    <xf numFmtId="2" fontId="5" fillId="2" borderId="30" xfId="0" applyNumberFormat="1" applyFont="1" applyFill="1" applyBorder="1" applyAlignment="1" applyProtection="1">
      <alignment vertical="center" wrapText="1"/>
      <protection locked="0" hidden="1"/>
    </xf>
    <xf numFmtId="2" fontId="5" fillId="0" borderId="0" xfId="0" applyNumberFormat="1" applyFont="1" applyFill="1" applyAlignment="1" applyProtection="1">
      <alignment vertical="center" wrapText="1"/>
      <protection hidden="1"/>
    </xf>
    <xf numFmtId="2" fontId="5" fillId="2" borderId="30" xfId="0" applyNumberFormat="1" applyFont="1" applyFill="1" applyBorder="1" applyProtection="1">
      <protection locked="0" hidden="1"/>
    </xf>
    <xf numFmtId="2" fontId="5" fillId="2" borderId="31" xfId="0" applyNumberFormat="1" applyFont="1" applyFill="1" applyBorder="1" applyProtection="1">
      <protection locked="0" hidden="1"/>
    </xf>
    <xf numFmtId="0" fontId="5" fillId="0" borderId="13" xfId="0" applyFont="1" applyBorder="1" applyAlignment="1" applyProtection="1">
      <alignment horizontal="center"/>
      <protection locked="0" hidden="1"/>
    </xf>
    <xf numFmtId="0" fontId="5" fillId="0" borderId="32" xfId="0" applyFont="1" applyBorder="1" applyAlignment="1" applyProtection="1">
      <alignment horizontal="center"/>
      <protection locked="0" hidden="1"/>
    </xf>
    <xf numFmtId="0" fontId="11" fillId="0" borderId="6" xfId="0" applyFont="1" applyBorder="1" applyAlignment="1" applyProtection="1">
      <alignment horizontal="center" vertical="center" textRotation="90" wrapText="1"/>
      <protection locked="0" hidden="1"/>
    </xf>
    <xf numFmtId="0" fontId="1" fillId="0" borderId="1" xfId="0" applyFont="1" applyBorder="1" applyAlignment="1" applyProtection="1">
      <alignment horizontal="center" vertical="center" textRotation="90"/>
      <protection locked="0" hidden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4" fillId="0" borderId="33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left" vertical="center"/>
      <protection locked="0" hidden="1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 wrapText="1"/>
      <protection hidden="1"/>
    </xf>
    <xf numFmtId="0" fontId="11" fillId="0" borderId="37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2" fontId="5" fillId="0" borderId="13" xfId="0" applyNumberFormat="1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2" fontId="4" fillId="0" borderId="34" xfId="0" applyNumberFormat="1" applyFont="1" applyBorder="1" applyAlignment="1" applyProtection="1">
      <alignment horizontal="center" vertical="top" textRotation="90"/>
      <protection locked="0" hidden="1"/>
    </xf>
    <xf numFmtId="2" fontId="4" fillId="0" borderId="35" xfId="0" applyNumberFormat="1" applyFont="1" applyBorder="1" applyAlignment="1" applyProtection="1">
      <alignment horizontal="center" vertical="top" textRotation="90"/>
      <protection locked="0" hidden="1"/>
    </xf>
    <xf numFmtId="0" fontId="8" fillId="0" borderId="37" xfId="0" applyFont="1" applyBorder="1" applyAlignment="1" applyProtection="1">
      <alignment horizontal="center" vertical="center" textRotation="90"/>
      <protection hidden="1"/>
    </xf>
    <xf numFmtId="0" fontId="8" fillId="0" borderId="38" xfId="0" applyFont="1" applyBorder="1" applyAlignment="1" applyProtection="1">
      <alignment horizontal="center" vertical="center" textRotation="90"/>
      <protection hidden="1"/>
    </xf>
    <xf numFmtId="0" fontId="8" fillId="0" borderId="44" xfId="0" applyFont="1" applyBorder="1" applyAlignment="1" applyProtection="1">
      <alignment horizontal="center" vertical="center" textRotation="90"/>
      <protection hidden="1"/>
    </xf>
    <xf numFmtId="0" fontId="8" fillId="0" borderId="45" xfId="0" applyFont="1" applyBorder="1" applyAlignment="1" applyProtection="1">
      <alignment horizontal="center" vertical="center" textRotation="90"/>
      <protection hidden="1"/>
    </xf>
    <xf numFmtId="0" fontId="9" fillId="0" borderId="37" xfId="0" applyFont="1" applyBorder="1" applyAlignment="1" applyProtection="1">
      <alignment horizontal="center" vertical="center" textRotation="90"/>
      <protection hidden="1"/>
    </xf>
    <xf numFmtId="0" fontId="9" fillId="0" borderId="38" xfId="0" applyFont="1" applyBorder="1" applyAlignment="1" applyProtection="1">
      <alignment horizontal="center" vertical="center" textRotation="90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2" fontId="5" fillId="0" borderId="28" xfId="0" applyNumberFormat="1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textRotation="90" wrapText="1"/>
      <protection hidden="1"/>
    </xf>
    <xf numFmtId="0" fontId="9" fillId="0" borderId="40" xfId="0" applyFont="1" applyBorder="1" applyAlignment="1" applyProtection="1">
      <alignment horizontal="center" vertical="center" textRotation="90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40" xfId="0" applyFont="1" applyBorder="1" applyAlignment="1" applyProtection="1">
      <alignment horizontal="left" vertical="center" wrapText="1"/>
      <protection hidden="1"/>
    </xf>
    <xf numFmtId="2" fontId="5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6" xfId="0" applyFont="1" applyBorder="1" applyAlignment="1" applyProtection="1">
      <alignment horizontal="center" vertical="center" textRotation="90" wrapText="1"/>
      <protection locked="0" hidden="1"/>
    </xf>
    <xf numFmtId="0" fontId="12" fillId="0" borderId="13" xfId="0" applyFont="1" applyBorder="1" applyAlignment="1" applyProtection="1">
      <alignment horizontal="center" vertical="center" textRotation="90" wrapText="1"/>
      <protection hidden="1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0" fontId="5" fillId="0" borderId="40" xfId="0" applyFont="1" applyFill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hidden="1"/>
    </xf>
    <xf numFmtId="0" fontId="6" fillId="0" borderId="40" xfId="0" applyFont="1" applyBorder="1" applyAlignment="1" applyProtection="1">
      <alignment horizontal="left" vertical="center" wrapText="1"/>
      <protection hidden="1"/>
    </xf>
    <xf numFmtId="2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2" fontId="5" fillId="0" borderId="14" xfId="0" applyNumberFormat="1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textRotation="90" wrapText="1"/>
      <protection hidden="1"/>
    </xf>
    <xf numFmtId="14" fontId="5" fillId="0" borderId="6" xfId="0" applyNumberFormat="1" applyFont="1" applyBorder="1" applyAlignment="1" applyProtection="1">
      <alignment horizontal="center" vertical="center" textRotation="90" wrapText="1"/>
      <protection locked="0" hidden="1"/>
    </xf>
    <xf numFmtId="0" fontId="8" fillId="0" borderId="39" xfId="0" applyFont="1" applyBorder="1" applyAlignment="1" applyProtection="1">
      <alignment horizontal="center" vertical="center" textRotation="90" wrapText="1"/>
      <protection hidden="1"/>
    </xf>
    <xf numFmtId="0" fontId="8" fillId="0" borderId="36" xfId="0" applyFont="1" applyBorder="1" applyAlignment="1" applyProtection="1">
      <alignment horizontal="center" vertical="center" textRotation="90" wrapText="1"/>
      <protection hidden="1"/>
    </xf>
    <xf numFmtId="0" fontId="8" fillId="0" borderId="12" xfId="0" applyFont="1" applyBorder="1" applyAlignment="1" applyProtection="1">
      <alignment horizontal="center" vertical="center" textRotation="90" wrapText="1"/>
      <protection hidden="1"/>
    </xf>
    <xf numFmtId="0" fontId="9" fillId="0" borderId="37" xfId="0" applyFont="1" applyBorder="1" applyAlignment="1" applyProtection="1">
      <alignment horizontal="center" vertical="center" textRotation="90" wrapText="1"/>
      <protection hidden="1"/>
    </xf>
    <xf numFmtId="0" fontId="9" fillId="0" borderId="38" xfId="0" applyFont="1" applyBorder="1" applyAlignment="1" applyProtection="1">
      <alignment horizontal="center" vertical="center" textRotation="90" wrapText="1"/>
      <protection hidden="1"/>
    </xf>
    <xf numFmtId="0" fontId="9" fillId="0" borderId="27" xfId="0" applyFont="1" applyBorder="1" applyAlignment="1" applyProtection="1">
      <alignment horizontal="center" vertical="center" textRotation="90" wrapText="1"/>
      <protection hidden="1"/>
    </xf>
    <xf numFmtId="0" fontId="2" fillId="0" borderId="34" xfId="0" applyFont="1" applyBorder="1" applyAlignment="1" applyProtection="1">
      <alignment horizontal="center" vertical="center" textRotation="90" wrapText="1"/>
      <protection locked="0" hidden="1"/>
    </xf>
    <xf numFmtId="0" fontId="2" fillId="0" borderId="35" xfId="0" applyFont="1" applyBorder="1" applyAlignment="1" applyProtection="1">
      <alignment horizontal="center" vertical="center" textRotation="90" wrapText="1"/>
      <protection locked="0" hidden="1"/>
    </xf>
    <xf numFmtId="0" fontId="2" fillId="0" borderId="8" xfId="0" applyFont="1" applyBorder="1" applyAlignment="1" applyProtection="1">
      <alignment horizontal="center" vertical="center" textRotation="90" wrapText="1"/>
      <protection locked="0" hidden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40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center" vertical="center" textRotation="90"/>
      <protection hidden="1"/>
    </xf>
    <xf numFmtId="0" fontId="2" fillId="0" borderId="6" xfId="0" applyFont="1" applyBorder="1" applyAlignment="1" applyProtection="1">
      <alignment horizontal="center" vertical="center" textRotation="90" wrapText="1"/>
      <protection locked="0" hidden="1"/>
    </xf>
    <xf numFmtId="0" fontId="8" fillId="0" borderId="37" xfId="0" applyFont="1" applyBorder="1" applyAlignment="1" applyProtection="1">
      <alignment horizontal="center" vertical="center" textRotation="90" wrapText="1"/>
      <protection hidden="1"/>
    </xf>
    <xf numFmtId="0" fontId="8" fillId="0" borderId="44" xfId="0" applyFont="1" applyBorder="1" applyAlignment="1" applyProtection="1">
      <alignment horizontal="center" vertical="center" textRotation="90" wrapText="1"/>
      <protection hidden="1"/>
    </xf>
    <xf numFmtId="0" fontId="8" fillId="0" borderId="38" xfId="0" applyFont="1" applyBorder="1" applyAlignment="1" applyProtection="1">
      <alignment horizontal="center" vertical="center" textRotation="90" wrapText="1"/>
      <protection hidden="1"/>
    </xf>
    <xf numFmtId="0" fontId="8" fillId="0" borderId="45" xfId="0" applyFont="1" applyBorder="1" applyAlignment="1" applyProtection="1">
      <alignment horizontal="center" vertical="center" textRotation="90" wrapText="1"/>
      <protection hidden="1"/>
    </xf>
    <xf numFmtId="0" fontId="8" fillId="0" borderId="27" xfId="0" applyFont="1" applyBorder="1" applyAlignment="1" applyProtection="1">
      <alignment horizontal="center" vertical="center" textRotation="90" wrapText="1"/>
      <protection hidden="1"/>
    </xf>
    <xf numFmtId="0" fontId="8" fillId="0" borderId="48" xfId="0" applyFont="1" applyBorder="1" applyAlignment="1" applyProtection="1">
      <alignment horizontal="center" vertical="center" textRotation="90" wrapText="1"/>
      <protection hidden="1"/>
    </xf>
    <xf numFmtId="0" fontId="5" fillId="0" borderId="46" xfId="0" applyFont="1" applyBorder="1" applyAlignment="1" applyProtection="1">
      <alignment horizontal="center" textRotation="90"/>
      <protection locked="0" hidden="1"/>
    </xf>
    <xf numFmtId="0" fontId="5" fillId="0" borderId="2" xfId="0" applyFont="1" applyBorder="1" applyAlignment="1" applyProtection="1">
      <alignment horizontal="center" textRotation="90"/>
      <protection locked="0" hidden="1"/>
    </xf>
    <xf numFmtId="0" fontId="5" fillId="0" borderId="3" xfId="0" applyFont="1" applyBorder="1" applyAlignment="1" applyProtection="1">
      <alignment horizontal="center" textRotation="90"/>
      <protection locked="0" hidden="1"/>
    </xf>
    <xf numFmtId="0" fontId="20" fillId="0" borderId="11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43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 textRotation="90"/>
      <protection locked="0" hidden="1"/>
    </xf>
    <xf numFmtId="0" fontId="5" fillId="0" borderId="22" xfId="0" applyFont="1" applyBorder="1" applyAlignment="1" applyProtection="1">
      <alignment horizontal="center" textRotation="90"/>
      <protection locked="0" hidden="1"/>
    </xf>
    <xf numFmtId="0" fontId="5" fillId="0" borderId="23" xfId="0" applyFont="1" applyBorder="1" applyAlignment="1" applyProtection="1">
      <alignment horizontal="center" textRotation="90"/>
      <protection locked="0"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2" fontId="5" fillId="0" borderId="13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textRotation="90"/>
      <protection locked="0" hidden="1"/>
    </xf>
    <xf numFmtId="0" fontId="8" fillId="0" borderId="13" xfId="0" applyFont="1" applyBorder="1" applyAlignment="1" applyProtection="1">
      <alignment horizontal="center" vertical="center" textRotation="90"/>
      <protection hidden="1"/>
    </xf>
    <xf numFmtId="0" fontId="8" fillId="0" borderId="24" xfId="0" applyFont="1" applyBorder="1" applyAlignment="1" applyProtection="1">
      <alignment horizontal="center" vertical="center" textRotation="90"/>
      <protection hidden="1"/>
    </xf>
    <xf numFmtId="0" fontId="9" fillId="0" borderId="40" xfId="0" applyFont="1" applyBorder="1" applyAlignment="1" applyProtection="1">
      <alignment horizontal="center" vertical="center" textRotation="90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19" fillId="0" borderId="47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center" textRotation="90"/>
      <protection locked="0" hidden="1"/>
    </xf>
    <xf numFmtId="0" fontId="9" fillId="0" borderId="49" xfId="0" applyFont="1" applyBorder="1" applyAlignment="1" applyProtection="1">
      <alignment horizontal="center" vertical="center" textRotation="90"/>
      <protection hidden="1"/>
    </xf>
    <xf numFmtId="0" fontId="4" fillId="0" borderId="40" xfId="0" applyFont="1" applyBorder="1" applyAlignment="1" applyProtection="1">
      <alignment horizontal="center" vertical="center"/>
      <protection locked="0" hidden="1"/>
    </xf>
    <xf numFmtId="0" fontId="4" fillId="0" borderId="7" xfId="0" applyFont="1" applyBorder="1" applyAlignment="1" applyProtection="1">
      <alignment horizontal="center" vertical="center"/>
      <protection locked="0" hidden="1"/>
    </xf>
    <xf numFmtId="0" fontId="11" fillId="0" borderId="40" xfId="0" applyFont="1" applyBorder="1" applyAlignment="1" applyProtection="1">
      <alignment horizontal="center" vertical="center"/>
      <protection locked="0" hidden="1"/>
    </xf>
    <xf numFmtId="0" fontId="11" fillId="0" borderId="7" xfId="0" applyFont="1" applyBorder="1" applyAlignment="1" applyProtection="1">
      <alignment horizontal="center" vertical="center"/>
      <protection locked="0"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0"/>
  <sheetViews>
    <sheetView tabSelected="1" zoomScaleNormal="100" workbookViewId="0">
      <selection activeCell="B1" sqref="B1:N4"/>
    </sheetView>
  </sheetViews>
  <sheetFormatPr defaultRowHeight="12.75"/>
  <cols>
    <col min="1" max="1" width="9.140625" style="2"/>
    <col min="2" max="2" width="4.28515625" style="27" customWidth="1"/>
    <col min="3" max="4" width="2" style="24" customWidth="1"/>
    <col min="5" max="5" width="2" style="25" customWidth="1"/>
    <col min="6" max="6" width="4.28515625" style="18" customWidth="1"/>
    <col min="7" max="7" width="4.28515625" style="2" customWidth="1"/>
    <col min="8" max="8" width="11.42578125" style="2" customWidth="1"/>
    <col min="9" max="9" width="9" style="2" customWidth="1"/>
    <col min="10" max="10" width="6.7109375" style="16" customWidth="1"/>
    <col min="11" max="11" width="13" style="2" customWidth="1"/>
    <col min="12" max="12" width="11.5703125" style="19" bestFit="1" customWidth="1"/>
    <col min="13" max="13" width="7.140625" style="2" customWidth="1"/>
    <col min="14" max="14" width="7.42578125" style="26" customWidth="1"/>
    <col min="15" max="15" width="9.28515625" style="2" customWidth="1"/>
    <col min="16" max="17" width="8.28515625" style="2" hidden="1" customWidth="1"/>
    <col min="18" max="18" width="8.7109375" style="2" hidden="1" customWidth="1"/>
    <col min="19" max="19" width="8.28515625" style="19" hidden="1" customWidth="1"/>
    <col min="20" max="20" width="9.140625" style="2" hidden="1" customWidth="1"/>
    <col min="21" max="21" width="13" style="2" hidden="1" customWidth="1"/>
    <col min="22" max="22" width="6" style="19" hidden="1" customWidth="1"/>
    <col min="23" max="23" width="7.140625" style="2" hidden="1" customWidth="1"/>
    <col min="24" max="24" width="6.42578125" style="26" hidden="1" customWidth="1"/>
    <col min="25" max="25" width="11.5703125" style="2" hidden="1" customWidth="1"/>
    <col min="26" max="26" width="11.42578125" style="2" hidden="1" customWidth="1"/>
    <col min="27" max="29" width="5.5703125" style="18" hidden="1" customWidth="1"/>
    <col min="30" max="35" width="9.140625" style="2" hidden="1" customWidth="1"/>
    <col min="36" max="38" width="9.140625" style="2"/>
    <col min="39" max="42" width="10.28515625" style="2" customWidth="1"/>
    <col min="43" max="16384" width="9.140625" style="2"/>
  </cols>
  <sheetData>
    <row r="1" spans="2:41"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2:41" ht="18.75">
      <c r="B2" s="143" t="s">
        <v>84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2:41" ht="18.75">
      <c r="B3" s="143" t="s">
        <v>85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2:41" ht="13.5" thickBot="1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2:41" s="1" customFormat="1" ht="18.75" customHeight="1">
      <c r="B5" s="67" t="str">
        <f>AB11</f>
        <v/>
      </c>
      <c r="C5" s="94" t="s">
        <v>0</v>
      </c>
      <c r="D5" s="94"/>
      <c r="E5" s="20" t="s">
        <v>1</v>
      </c>
      <c r="F5" s="95" t="s">
        <v>70</v>
      </c>
      <c r="G5" s="96"/>
      <c r="H5" s="96"/>
      <c r="I5" s="96"/>
      <c r="J5" s="96"/>
      <c r="K5" s="96"/>
      <c r="L5" s="96"/>
      <c r="M5" s="96"/>
      <c r="N5" s="97"/>
      <c r="U5" s="32"/>
      <c r="V5" s="32"/>
      <c r="W5" s="32"/>
      <c r="Y5" s="32"/>
      <c r="AA5" s="31"/>
      <c r="AB5" s="31" t="str">
        <f>IF(B6&gt;239.99,"II","")</f>
        <v/>
      </c>
      <c r="AC5" s="31" t="str">
        <f>IF(B6&gt;254.99,"I","")</f>
        <v/>
      </c>
    </row>
    <row r="6" spans="2:41" ht="13.5" customHeight="1" thickBot="1">
      <c r="B6" s="80">
        <f>N38</f>
        <v>0</v>
      </c>
      <c r="C6" s="82" t="s">
        <v>2</v>
      </c>
      <c r="D6" s="84"/>
      <c r="E6" s="86" t="s">
        <v>3</v>
      </c>
      <c r="F6" s="88" t="s">
        <v>46</v>
      </c>
      <c r="G6" s="89"/>
      <c r="H6" s="89"/>
      <c r="I6" s="89"/>
      <c r="J6" s="89"/>
      <c r="K6" s="89"/>
      <c r="L6" s="89"/>
      <c r="M6" s="89"/>
      <c r="N6" s="90"/>
      <c r="S6" s="2"/>
      <c r="V6" s="2"/>
      <c r="X6" s="2"/>
    </row>
    <row r="7" spans="2:41" s="4" customFormat="1" ht="11.25" customHeight="1" thickBot="1">
      <c r="B7" s="81"/>
      <c r="C7" s="83"/>
      <c r="D7" s="85"/>
      <c r="E7" s="87"/>
      <c r="F7" s="3" t="s">
        <v>4</v>
      </c>
      <c r="G7" s="91" t="s">
        <v>5</v>
      </c>
      <c r="H7" s="91"/>
      <c r="I7" s="91"/>
      <c r="J7" s="91"/>
      <c r="K7" s="91" t="s">
        <v>6</v>
      </c>
      <c r="L7" s="91"/>
      <c r="M7" s="73" t="s">
        <v>77</v>
      </c>
      <c r="N7" s="74"/>
      <c r="R7" s="5" t="s">
        <v>7</v>
      </c>
      <c r="S7" s="6" t="s">
        <v>8</v>
      </c>
      <c r="W7" s="73" t="s">
        <v>77</v>
      </c>
      <c r="X7" s="74"/>
    </row>
    <row r="8" spans="2:41" s="7" customFormat="1" ht="18.75" customHeight="1" thickBot="1">
      <c r="B8" s="81"/>
      <c r="C8" s="83"/>
      <c r="D8" s="85"/>
      <c r="E8" s="87"/>
      <c r="F8" s="21" t="s">
        <v>9</v>
      </c>
      <c r="G8" s="75" t="s">
        <v>10</v>
      </c>
      <c r="H8" s="75"/>
      <c r="I8" s="75"/>
      <c r="J8" s="75"/>
      <c r="K8" s="75" t="s">
        <v>11</v>
      </c>
      <c r="L8" s="75"/>
      <c r="M8" s="76" t="s">
        <v>32</v>
      </c>
      <c r="N8" s="77"/>
      <c r="R8" s="8" t="s">
        <v>12</v>
      </c>
      <c r="S8" s="9" t="s">
        <v>13</v>
      </c>
      <c r="W8" s="76" t="s">
        <v>32</v>
      </c>
      <c r="X8" s="77"/>
      <c r="AA8" s="28"/>
      <c r="AB8" s="28"/>
      <c r="AC8" s="28"/>
    </row>
    <row r="9" spans="2:41" s="7" customFormat="1" ht="15.75" customHeight="1">
      <c r="B9" s="105"/>
      <c r="C9" s="100" t="s">
        <v>15</v>
      </c>
      <c r="D9" s="100"/>
      <c r="E9" s="101" t="s">
        <v>16</v>
      </c>
      <c r="F9" s="10">
        <v>1</v>
      </c>
      <c r="G9" s="102" t="s">
        <v>14</v>
      </c>
      <c r="H9" s="102"/>
      <c r="I9" s="103"/>
      <c r="J9" s="59"/>
      <c r="K9" s="79" t="s">
        <v>73</v>
      </c>
      <c r="L9" s="78">
        <f>TRUNC(V9,2)</f>
        <v>0</v>
      </c>
      <c r="M9" s="117" t="s">
        <v>78</v>
      </c>
      <c r="N9" s="98">
        <f>ABS(Y9)</f>
        <v>0</v>
      </c>
      <c r="U9" s="99" t="s">
        <v>73</v>
      </c>
      <c r="V9" s="99">
        <f>J9+J10</f>
        <v>0</v>
      </c>
      <c r="W9" s="92" t="s">
        <v>78</v>
      </c>
      <c r="X9" s="112">
        <f>J9-J10</f>
        <v>0</v>
      </c>
      <c r="Y9" s="112">
        <f>ROUND(X9,1)</f>
        <v>0</v>
      </c>
      <c r="AA9" s="28" t="str">
        <f>IF(B6&gt;224.99,AA15,"")</f>
        <v/>
      </c>
      <c r="AB9" s="28" t="str">
        <f>IF(B6&gt;239.99,AB15,"")</f>
        <v/>
      </c>
      <c r="AC9" s="28" t="str">
        <f>IF(B6&gt;254.99,AC15,"")</f>
        <v/>
      </c>
    </row>
    <row r="10" spans="2:41" s="7" customFormat="1" ht="15.75" customHeight="1">
      <c r="B10" s="105"/>
      <c r="C10" s="100"/>
      <c r="D10" s="100"/>
      <c r="E10" s="101"/>
      <c r="F10" s="10">
        <v>2</v>
      </c>
      <c r="G10" s="102" t="s">
        <v>17</v>
      </c>
      <c r="H10" s="102"/>
      <c r="I10" s="103"/>
      <c r="J10" s="60"/>
      <c r="K10" s="79"/>
      <c r="L10" s="78"/>
      <c r="M10" s="117"/>
      <c r="N10" s="98"/>
      <c r="U10" s="92"/>
      <c r="V10" s="92"/>
      <c r="W10" s="92"/>
      <c r="X10" s="92"/>
      <c r="Y10" s="92"/>
      <c r="AA10" s="28"/>
      <c r="AB10" s="29">
        <f>MIN(AA9,AB9,AC9)</f>
        <v>0</v>
      </c>
      <c r="AC10" s="28"/>
    </row>
    <row r="11" spans="2:41" s="37" customFormat="1" ht="24" customHeight="1">
      <c r="B11" s="105"/>
      <c r="C11" s="106" t="s">
        <v>18</v>
      </c>
      <c r="D11" s="106"/>
      <c r="E11" s="101" t="s">
        <v>19</v>
      </c>
      <c r="F11" s="40">
        <v>37</v>
      </c>
      <c r="G11" s="107" t="s">
        <v>47</v>
      </c>
      <c r="H11" s="107"/>
      <c r="I11" s="108"/>
      <c r="J11" s="60"/>
      <c r="K11" s="43" t="s">
        <v>72</v>
      </c>
      <c r="L11" s="35">
        <f>MAX(Y12,Z12)</f>
        <v>0</v>
      </c>
      <c r="M11" s="36"/>
      <c r="N11" s="41"/>
      <c r="U11" s="38" t="s">
        <v>72</v>
      </c>
      <c r="V11" s="61">
        <f>MAX(J9,J10)</f>
        <v>0</v>
      </c>
      <c r="W11" s="39"/>
      <c r="X11" s="39"/>
      <c r="Y11" s="61">
        <f>V11-J11</f>
        <v>0</v>
      </c>
      <c r="Z11" s="61">
        <f>J11-V11</f>
        <v>0</v>
      </c>
      <c r="AA11" s="45"/>
      <c r="AB11" s="45" t="str">
        <f>ROMAN(AB10)</f>
        <v/>
      </c>
      <c r="AC11" s="45"/>
    </row>
    <row r="12" spans="2:41" s="7" customFormat="1" ht="15.75" customHeight="1">
      <c r="B12" s="105"/>
      <c r="C12" s="106"/>
      <c r="D12" s="106"/>
      <c r="E12" s="101"/>
      <c r="F12" s="109">
        <v>38</v>
      </c>
      <c r="G12" s="110" t="s">
        <v>83</v>
      </c>
      <c r="H12" s="110"/>
      <c r="I12" s="111"/>
      <c r="J12" s="104"/>
      <c r="K12" s="113"/>
      <c r="L12" s="114"/>
      <c r="M12" s="115" t="s">
        <v>74</v>
      </c>
      <c r="N12" s="116"/>
      <c r="U12" s="93"/>
      <c r="V12" s="93"/>
      <c r="W12" s="118" t="s">
        <v>74</v>
      </c>
      <c r="X12" s="92"/>
      <c r="Y12" s="7">
        <f>(IF(Y11&gt;0,"",V11))</f>
        <v>0</v>
      </c>
      <c r="Z12" s="7">
        <f>(IF(Z11&gt;0,"",J11))</f>
        <v>0</v>
      </c>
      <c r="AA12" s="28"/>
      <c r="AB12" s="28"/>
      <c r="AC12" s="28"/>
    </row>
    <row r="13" spans="2:41" s="7" customFormat="1" ht="15.75" customHeight="1">
      <c r="B13" s="105"/>
      <c r="C13" s="106"/>
      <c r="D13" s="106"/>
      <c r="E13" s="101"/>
      <c r="F13" s="109"/>
      <c r="G13" s="110"/>
      <c r="H13" s="110"/>
      <c r="I13" s="111"/>
      <c r="J13" s="104"/>
      <c r="K13" s="113"/>
      <c r="L13" s="114"/>
      <c r="M13" s="115"/>
      <c r="N13" s="116"/>
      <c r="U13" s="93"/>
      <c r="V13" s="93"/>
      <c r="W13" s="118"/>
      <c r="X13" s="92"/>
      <c r="AA13" s="28"/>
      <c r="AB13" s="28"/>
      <c r="AC13" s="28"/>
    </row>
    <row r="14" spans="2:41" s="7" customFormat="1" ht="15.75" customHeight="1">
      <c r="B14" s="120"/>
      <c r="C14" s="121" t="s">
        <v>20</v>
      </c>
      <c r="D14" s="121" t="s">
        <v>21</v>
      </c>
      <c r="E14" s="124" t="s">
        <v>22</v>
      </c>
      <c r="F14" s="10">
        <v>39</v>
      </c>
      <c r="G14" s="119" t="s">
        <v>48</v>
      </c>
      <c r="H14" s="102" t="s">
        <v>49</v>
      </c>
      <c r="I14" s="103"/>
      <c r="J14" s="60"/>
      <c r="K14" s="12"/>
      <c r="L14" s="33"/>
      <c r="M14" s="117" t="s">
        <v>75</v>
      </c>
      <c r="N14" s="58">
        <f>J14</f>
        <v>0</v>
      </c>
      <c r="U14" s="92"/>
      <c r="V14" s="92"/>
      <c r="W14" s="92" t="s">
        <v>73</v>
      </c>
      <c r="AA14" s="28"/>
      <c r="AB14" s="28"/>
      <c r="AC14" s="28"/>
      <c r="AK14" s="68"/>
      <c r="AL14" s="69"/>
      <c r="AN14" s="68"/>
      <c r="AO14" s="69"/>
    </row>
    <row r="15" spans="2:41" s="7" customFormat="1" ht="15.75" customHeight="1">
      <c r="B15" s="105"/>
      <c r="C15" s="122"/>
      <c r="D15" s="122"/>
      <c r="E15" s="125"/>
      <c r="F15" s="10">
        <v>40</v>
      </c>
      <c r="G15" s="119"/>
      <c r="H15" s="102" t="s">
        <v>50</v>
      </c>
      <c r="I15" s="103"/>
      <c r="J15" s="60"/>
      <c r="K15" s="113"/>
      <c r="L15" s="114"/>
      <c r="M15" s="117"/>
      <c r="N15" s="58">
        <f>J15</f>
        <v>0</v>
      </c>
      <c r="U15" s="92"/>
      <c r="V15" s="92"/>
      <c r="W15" s="92"/>
      <c r="AA15" s="28">
        <v>3</v>
      </c>
      <c r="AB15" s="28">
        <v>2</v>
      </c>
      <c r="AC15" s="28">
        <v>1</v>
      </c>
      <c r="AK15" s="68"/>
      <c r="AL15" s="69"/>
      <c r="AN15" s="68"/>
      <c r="AO15" s="69"/>
    </row>
    <row r="16" spans="2:41" s="7" customFormat="1" ht="15.75" customHeight="1">
      <c r="B16" s="105"/>
      <c r="C16" s="122"/>
      <c r="D16" s="122"/>
      <c r="E16" s="125"/>
      <c r="F16" s="10">
        <v>41</v>
      </c>
      <c r="G16" s="119"/>
      <c r="H16" s="102" t="s">
        <v>51</v>
      </c>
      <c r="I16" s="103"/>
      <c r="J16" s="60"/>
      <c r="K16" s="113"/>
      <c r="L16" s="114"/>
      <c r="M16" s="117"/>
      <c r="N16" s="58">
        <f>J16</f>
        <v>0</v>
      </c>
      <c r="U16" s="92"/>
      <c r="V16" s="92"/>
      <c r="W16" s="92"/>
      <c r="AA16" s="28"/>
      <c r="AB16" s="28"/>
      <c r="AC16" s="28"/>
      <c r="AK16" s="68"/>
      <c r="AL16" s="69"/>
      <c r="AN16" s="68"/>
      <c r="AO16" s="69"/>
    </row>
    <row r="17" spans="2:42" s="7" customFormat="1" ht="15.75" customHeight="1">
      <c r="B17" s="105"/>
      <c r="C17" s="123"/>
      <c r="D17" s="123"/>
      <c r="E17" s="126"/>
      <c r="F17" s="10">
        <v>42</v>
      </c>
      <c r="G17" s="119"/>
      <c r="H17" s="102" t="s">
        <v>52</v>
      </c>
      <c r="I17" s="103"/>
      <c r="J17" s="60"/>
      <c r="K17" s="12"/>
      <c r="L17" s="33"/>
      <c r="M17" s="117"/>
      <c r="N17" s="58">
        <f>J17</f>
        <v>0</v>
      </c>
      <c r="U17" s="92"/>
      <c r="V17" s="92"/>
      <c r="W17" s="92"/>
      <c r="AA17" s="28"/>
      <c r="AB17" s="28"/>
      <c r="AC17" s="28"/>
      <c r="AK17" s="68"/>
      <c r="AL17" s="69"/>
      <c r="AN17" s="68"/>
      <c r="AO17" s="69"/>
    </row>
    <row r="18" spans="2:42" s="7" customFormat="1" ht="15.75" customHeight="1">
      <c r="B18" s="11"/>
      <c r="C18" s="22"/>
      <c r="D18" s="22"/>
      <c r="E18" s="57"/>
      <c r="F18" s="10">
        <v>43</v>
      </c>
      <c r="G18" s="119" t="s">
        <v>48</v>
      </c>
      <c r="H18" s="102" t="s">
        <v>53</v>
      </c>
      <c r="I18" s="103"/>
      <c r="J18" s="60"/>
      <c r="K18" s="79" t="s">
        <v>75</v>
      </c>
      <c r="L18" s="78">
        <f>TRUNC(V18,2)</f>
        <v>0</v>
      </c>
      <c r="M18" s="117" t="s">
        <v>78</v>
      </c>
      <c r="N18" s="98">
        <f>ABS(Y18)</f>
        <v>0</v>
      </c>
      <c r="U18" s="92" t="s">
        <v>75</v>
      </c>
      <c r="V18" s="112">
        <f>J18+J19</f>
        <v>0</v>
      </c>
      <c r="W18" s="92" t="s">
        <v>78</v>
      </c>
      <c r="X18" s="112">
        <f>J18-J19</f>
        <v>0</v>
      </c>
      <c r="Y18" s="112">
        <f>ROUND(X18,1)</f>
        <v>0</v>
      </c>
      <c r="Z18" s="29"/>
      <c r="AB18" s="30" t="s">
        <v>44</v>
      </c>
      <c r="AC18" s="28"/>
      <c r="AD18" s="28"/>
      <c r="AE18" s="7" t="str">
        <f>(IF(AB10=3,AB18,""))</f>
        <v/>
      </c>
      <c r="AL18" s="68"/>
      <c r="AM18" s="69"/>
      <c r="AO18" s="68"/>
      <c r="AP18" s="69"/>
    </row>
    <row r="19" spans="2:42" s="7" customFormat="1" ht="15.75" customHeight="1">
      <c r="B19" s="127"/>
      <c r="C19" s="100" t="s">
        <v>23</v>
      </c>
      <c r="D19" s="100"/>
      <c r="E19" s="101" t="s">
        <v>24</v>
      </c>
      <c r="F19" s="10">
        <v>44</v>
      </c>
      <c r="G19" s="119"/>
      <c r="H19" s="102" t="s">
        <v>54</v>
      </c>
      <c r="I19" s="103"/>
      <c r="J19" s="60"/>
      <c r="K19" s="79"/>
      <c r="L19" s="78"/>
      <c r="M19" s="117"/>
      <c r="N19" s="116"/>
      <c r="U19" s="92"/>
      <c r="V19" s="112"/>
      <c r="W19" s="92"/>
      <c r="X19" s="112"/>
      <c r="Y19" s="112"/>
      <c r="Z19" s="29"/>
      <c r="AB19" s="30" t="s">
        <v>45</v>
      </c>
      <c r="AC19" s="28"/>
      <c r="AD19" s="28"/>
      <c r="AE19" s="7" t="str">
        <f>(IF(AB10=2,AB19,""))</f>
        <v/>
      </c>
      <c r="AL19" s="68"/>
      <c r="AM19" s="69"/>
      <c r="AO19" s="68"/>
      <c r="AP19" s="69"/>
    </row>
    <row r="20" spans="2:42" s="7" customFormat="1" ht="15.75" customHeight="1">
      <c r="B20" s="128"/>
      <c r="C20" s="100"/>
      <c r="D20" s="100"/>
      <c r="E20" s="101"/>
      <c r="F20" s="10">
        <v>45</v>
      </c>
      <c r="G20" s="119"/>
      <c r="H20" s="102" t="s">
        <v>55</v>
      </c>
      <c r="I20" s="103"/>
      <c r="J20" s="60"/>
      <c r="K20" s="79" t="s">
        <v>75</v>
      </c>
      <c r="L20" s="78">
        <f>TRUNC(V20,2)</f>
        <v>0</v>
      </c>
      <c r="M20" s="117" t="s">
        <v>78</v>
      </c>
      <c r="N20" s="98">
        <f>ABS(Y20)</f>
        <v>0</v>
      </c>
      <c r="U20" s="92" t="s">
        <v>75</v>
      </c>
      <c r="V20" s="112">
        <f>J20+J21</f>
        <v>0</v>
      </c>
      <c r="W20" s="92" t="s">
        <v>78</v>
      </c>
      <c r="X20" s="112">
        <f>J20-J21</f>
        <v>0</v>
      </c>
      <c r="Y20" s="112">
        <f>ROUND(X20,1)</f>
        <v>0</v>
      </c>
      <c r="Z20" s="112">
        <f>TRUNC(Y20,2)</f>
        <v>0</v>
      </c>
      <c r="AB20" s="30" t="s">
        <v>82</v>
      </c>
      <c r="AC20" s="28"/>
      <c r="AD20" s="28"/>
      <c r="AE20" s="7" t="str">
        <f>(IF(AB10=1,AB20,""))</f>
        <v/>
      </c>
      <c r="AL20" s="68"/>
      <c r="AM20" s="69"/>
      <c r="AO20" s="68"/>
      <c r="AP20" s="69"/>
    </row>
    <row r="21" spans="2:42" s="7" customFormat="1" ht="15.75" customHeight="1">
      <c r="B21" s="128"/>
      <c r="C21" s="100" t="s">
        <v>25</v>
      </c>
      <c r="D21" s="100" t="s">
        <v>26</v>
      </c>
      <c r="E21" s="101" t="s">
        <v>27</v>
      </c>
      <c r="F21" s="10">
        <v>46</v>
      </c>
      <c r="G21" s="119"/>
      <c r="H21" s="102" t="s">
        <v>56</v>
      </c>
      <c r="I21" s="103"/>
      <c r="J21" s="60"/>
      <c r="K21" s="79"/>
      <c r="L21" s="78"/>
      <c r="M21" s="117"/>
      <c r="N21" s="116"/>
      <c r="U21" s="92"/>
      <c r="V21" s="112"/>
      <c r="W21" s="92"/>
      <c r="X21" s="112"/>
      <c r="Y21" s="112"/>
      <c r="Z21" s="112"/>
      <c r="AB21" s="28"/>
      <c r="AC21" s="28"/>
      <c r="AD21" s="28"/>
      <c r="AE21" s="7" t="str">
        <f>CONCATENATE(AE20,AE19,AE18)</f>
        <v/>
      </c>
      <c r="AL21" s="68"/>
      <c r="AM21" s="69"/>
      <c r="AO21" s="68"/>
      <c r="AP21" s="69"/>
    </row>
    <row r="22" spans="2:42" s="7" customFormat="1" ht="15.75" customHeight="1">
      <c r="B22" s="128"/>
      <c r="C22" s="100"/>
      <c r="D22" s="100"/>
      <c r="E22" s="101"/>
      <c r="F22" s="10">
        <v>47</v>
      </c>
      <c r="G22" s="119"/>
      <c r="H22" s="102" t="s">
        <v>57</v>
      </c>
      <c r="I22" s="103"/>
      <c r="J22" s="60"/>
      <c r="K22" s="79" t="s">
        <v>75</v>
      </c>
      <c r="L22" s="78">
        <f>TRUNC(V22,2)</f>
        <v>0</v>
      </c>
      <c r="M22" s="117" t="s">
        <v>78</v>
      </c>
      <c r="N22" s="98">
        <f>ABS(Y22)</f>
        <v>0</v>
      </c>
      <c r="U22" s="92" t="s">
        <v>75</v>
      </c>
      <c r="V22" s="112">
        <f>J22+J23</f>
        <v>0</v>
      </c>
      <c r="W22" s="92" t="s">
        <v>78</v>
      </c>
      <c r="X22" s="112">
        <f>J22-J23</f>
        <v>0</v>
      </c>
      <c r="Y22" s="112">
        <f>ROUND(X22,1)</f>
        <v>0</v>
      </c>
      <c r="Z22" s="112">
        <f>TRUNC(Y22,2)</f>
        <v>0</v>
      </c>
      <c r="AB22" s="28"/>
      <c r="AC22" s="28"/>
      <c r="AD22" s="28"/>
      <c r="AL22" s="68"/>
      <c r="AM22" s="69"/>
      <c r="AO22" s="68"/>
      <c r="AP22" s="69"/>
    </row>
    <row r="23" spans="2:42" s="7" customFormat="1" ht="15.75" customHeight="1">
      <c r="B23" s="129"/>
      <c r="C23" s="100"/>
      <c r="D23" s="100"/>
      <c r="E23" s="101"/>
      <c r="F23" s="10">
        <v>48</v>
      </c>
      <c r="G23" s="119"/>
      <c r="H23" s="102" t="s">
        <v>58</v>
      </c>
      <c r="I23" s="103"/>
      <c r="J23" s="60"/>
      <c r="K23" s="79"/>
      <c r="L23" s="78"/>
      <c r="M23" s="117"/>
      <c r="N23" s="116"/>
      <c r="U23" s="92"/>
      <c r="V23" s="112"/>
      <c r="W23" s="92"/>
      <c r="X23" s="112"/>
      <c r="Y23" s="112"/>
      <c r="Z23" s="112"/>
      <c r="AA23" s="92"/>
      <c r="AB23" s="92"/>
      <c r="AC23" s="92"/>
      <c r="AD23" s="28"/>
      <c r="AL23" s="68"/>
      <c r="AM23" s="69"/>
      <c r="AO23" s="68"/>
      <c r="AP23" s="69"/>
    </row>
    <row r="24" spans="2:42" s="7" customFormat="1" ht="15.75" customHeight="1">
      <c r="B24" s="133" t="s">
        <v>42</v>
      </c>
      <c r="C24" s="100" t="s">
        <v>28</v>
      </c>
      <c r="D24" s="100"/>
      <c r="E24" s="101"/>
      <c r="F24" s="10">
        <v>49</v>
      </c>
      <c r="G24" s="119"/>
      <c r="H24" s="102" t="s">
        <v>59</v>
      </c>
      <c r="I24" s="103"/>
      <c r="J24" s="60"/>
      <c r="K24" s="79" t="s">
        <v>75</v>
      </c>
      <c r="L24" s="78">
        <f>TRUNC(V24,2)</f>
        <v>0</v>
      </c>
      <c r="M24" s="117" t="s">
        <v>78</v>
      </c>
      <c r="N24" s="98">
        <f>ABS(Y24)</f>
        <v>0</v>
      </c>
      <c r="U24" s="92" t="s">
        <v>75</v>
      </c>
      <c r="V24" s="112">
        <f>J24+J25</f>
        <v>0</v>
      </c>
      <c r="W24" s="92" t="s">
        <v>78</v>
      </c>
      <c r="X24" s="112">
        <f>J24-J25</f>
        <v>0</v>
      </c>
      <c r="Y24" s="112">
        <f>ROUND(X24,1)</f>
        <v>0</v>
      </c>
      <c r="Z24" s="112">
        <f>TRUNC(Y24,2)</f>
        <v>0</v>
      </c>
      <c r="AB24" s="28"/>
      <c r="AC24" s="28"/>
      <c r="AD24" s="28"/>
      <c r="AL24" s="68"/>
      <c r="AM24" s="69"/>
      <c r="AO24" s="68"/>
      <c r="AP24" s="69"/>
    </row>
    <row r="25" spans="2:42" s="7" customFormat="1" ht="15.75" customHeight="1">
      <c r="B25" s="133"/>
      <c r="C25" s="100"/>
      <c r="D25" s="100"/>
      <c r="E25" s="101"/>
      <c r="F25" s="10">
        <v>50</v>
      </c>
      <c r="G25" s="119"/>
      <c r="H25" s="102" t="s">
        <v>60</v>
      </c>
      <c r="I25" s="103"/>
      <c r="J25" s="60"/>
      <c r="K25" s="79"/>
      <c r="L25" s="78"/>
      <c r="M25" s="117"/>
      <c r="N25" s="116"/>
      <c r="U25" s="92"/>
      <c r="V25" s="112"/>
      <c r="W25" s="92"/>
      <c r="X25" s="112"/>
      <c r="Y25" s="112"/>
      <c r="Z25" s="112"/>
      <c r="AB25" s="72" t="str">
        <f>IF(B6&gt;259.99,"Význačná trofej","")</f>
        <v/>
      </c>
      <c r="AC25" s="28"/>
      <c r="AD25" s="28"/>
      <c r="AL25" s="68"/>
      <c r="AM25" s="69"/>
      <c r="AO25" s="68"/>
      <c r="AP25" s="69"/>
    </row>
    <row r="26" spans="2:42" s="7" customFormat="1" ht="15.75" customHeight="1">
      <c r="B26" s="66" t="s">
        <v>43</v>
      </c>
      <c r="C26" s="23" t="s">
        <v>29</v>
      </c>
      <c r="D26" s="100"/>
      <c r="E26" s="101"/>
      <c r="F26" s="10">
        <v>51</v>
      </c>
      <c r="G26" s="119"/>
      <c r="H26" s="102" t="s">
        <v>61</v>
      </c>
      <c r="I26" s="103"/>
      <c r="J26" s="60"/>
      <c r="K26" s="79" t="s">
        <v>75</v>
      </c>
      <c r="L26" s="78">
        <f>TRUNC(V26,2)</f>
        <v>0</v>
      </c>
      <c r="M26" s="117" t="s">
        <v>78</v>
      </c>
      <c r="N26" s="98">
        <f>ABS(Y26)</f>
        <v>0</v>
      </c>
      <c r="U26" s="92" t="s">
        <v>75</v>
      </c>
      <c r="V26" s="112">
        <f>J26+J27</f>
        <v>0</v>
      </c>
      <c r="W26" s="92" t="s">
        <v>78</v>
      </c>
      <c r="X26" s="112">
        <f>J26-J27</f>
        <v>0</v>
      </c>
      <c r="Y26" s="112">
        <f>ROUND(X26,1)</f>
        <v>0</v>
      </c>
      <c r="Z26" s="112">
        <f>TRUNC(Y26,2)</f>
        <v>0</v>
      </c>
      <c r="AB26" s="28"/>
      <c r="AC26" s="28"/>
      <c r="AD26" s="28"/>
      <c r="AL26" s="68"/>
      <c r="AM26" s="69"/>
      <c r="AO26" s="68"/>
      <c r="AP26" s="69"/>
    </row>
    <row r="27" spans="2:42" s="7" customFormat="1" ht="15.75" customHeight="1">
      <c r="B27" s="105"/>
      <c r="C27" s="134" t="s">
        <v>30</v>
      </c>
      <c r="D27" s="135"/>
      <c r="E27" s="101" t="s">
        <v>31</v>
      </c>
      <c r="F27" s="10">
        <v>52</v>
      </c>
      <c r="G27" s="119"/>
      <c r="H27" s="102" t="s">
        <v>62</v>
      </c>
      <c r="I27" s="103"/>
      <c r="J27" s="60"/>
      <c r="K27" s="79"/>
      <c r="L27" s="78"/>
      <c r="M27" s="117"/>
      <c r="N27" s="116"/>
      <c r="U27" s="92"/>
      <c r="V27" s="112"/>
      <c r="W27" s="92"/>
      <c r="X27" s="112"/>
      <c r="Y27" s="112"/>
      <c r="Z27" s="112"/>
      <c r="AB27" s="28"/>
      <c r="AC27" s="28"/>
      <c r="AD27" s="28"/>
      <c r="AL27" s="68"/>
      <c r="AM27" s="69"/>
      <c r="AO27" s="68"/>
      <c r="AP27" s="69"/>
    </row>
    <row r="28" spans="2:42" s="7" customFormat="1" ht="15.75" customHeight="1">
      <c r="B28" s="105"/>
      <c r="C28" s="136"/>
      <c r="D28" s="137"/>
      <c r="E28" s="101"/>
      <c r="F28" s="10">
        <v>53</v>
      </c>
      <c r="G28" s="119"/>
      <c r="H28" s="102" t="s">
        <v>63</v>
      </c>
      <c r="I28" s="103"/>
      <c r="J28" s="60"/>
      <c r="K28" s="79" t="s">
        <v>75</v>
      </c>
      <c r="L28" s="78">
        <f>TRUNC(V28,2)</f>
        <v>0</v>
      </c>
      <c r="M28" s="117" t="s">
        <v>78</v>
      </c>
      <c r="N28" s="98">
        <f>ABS(Y28)</f>
        <v>0</v>
      </c>
      <c r="U28" s="92" t="s">
        <v>75</v>
      </c>
      <c r="V28" s="112">
        <f>J28+J29</f>
        <v>0</v>
      </c>
      <c r="W28" s="92" t="s">
        <v>78</v>
      </c>
      <c r="X28" s="112">
        <f>J28-J29</f>
        <v>0</v>
      </c>
      <c r="Y28" s="112">
        <f>ROUND(X28,1)</f>
        <v>0</v>
      </c>
      <c r="Z28" s="112">
        <f>TRUNC(Y28,2)</f>
        <v>0</v>
      </c>
      <c r="AB28" s="28"/>
      <c r="AC28" s="28"/>
      <c r="AD28" s="28"/>
      <c r="AL28" s="68"/>
      <c r="AM28" s="69"/>
      <c r="AO28" s="68"/>
      <c r="AP28" s="69"/>
    </row>
    <row r="29" spans="2:42" ht="12" customHeight="1">
      <c r="B29" s="105"/>
      <c r="C29" s="136"/>
      <c r="D29" s="137"/>
      <c r="E29" s="101"/>
      <c r="F29" s="10">
        <v>54</v>
      </c>
      <c r="G29" s="119"/>
      <c r="H29" s="102" t="s">
        <v>64</v>
      </c>
      <c r="I29" s="103"/>
      <c r="J29" s="62"/>
      <c r="K29" s="79"/>
      <c r="L29" s="78"/>
      <c r="M29" s="117"/>
      <c r="N29" s="116"/>
      <c r="S29" s="2"/>
      <c r="U29" s="92"/>
      <c r="V29" s="112"/>
      <c r="W29" s="92"/>
      <c r="X29" s="112"/>
      <c r="Y29" s="112"/>
      <c r="Z29" s="112"/>
      <c r="AA29" s="7"/>
      <c r="AB29" s="28"/>
      <c r="AC29" s="28"/>
      <c r="AD29" s="18"/>
      <c r="AL29" s="68"/>
      <c r="AM29" s="69"/>
      <c r="AO29" s="68"/>
      <c r="AP29" s="69"/>
    </row>
    <row r="30" spans="2:42" ht="18.75" customHeight="1">
      <c r="B30" s="105"/>
      <c r="C30" s="136"/>
      <c r="D30" s="137"/>
      <c r="E30" s="101"/>
      <c r="F30" s="42">
        <v>57</v>
      </c>
      <c r="G30" s="132" t="s">
        <v>65</v>
      </c>
      <c r="H30" s="130" t="s">
        <v>66</v>
      </c>
      <c r="I30" s="131"/>
      <c r="J30" s="62"/>
      <c r="K30" s="79" t="s">
        <v>76</v>
      </c>
      <c r="L30" s="78">
        <f>TRUNC(V30,2)</f>
        <v>0</v>
      </c>
      <c r="M30" s="117" t="s">
        <v>79</v>
      </c>
      <c r="N30" s="98">
        <f>ABS(Y30)</f>
        <v>0</v>
      </c>
      <c r="S30" s="2"/>
      <c r="U30" s="92" t="s">
        <v>76</v>
      </c>
      <c r="V30" s="112">
        <f>J30+J31</f>
        <v>0</v>
      </c>
      <c r="W30" s="92" t="s">
        <v>79</v>
      </c>
      <c r="X30" s="112">
        <f>J30-J31</f>
        <v>0</v>
      </c>
      <c r="Y30" s="112">
        <f>ROUND(X30,1)</f>
        <v>0</v>
      </c>
      <c r="Z30" s="112">
        <f>TRUNC(Y30,2)</f>
        <v>0</v>
      </c>
      <c r="AA30" s="2"/>
      <c r="AD30" s="18"/>
      <c r="AL30" s="68"/>
      <c r="AM30" s="69"/>
      <c r="AO30" s="68"/>
      <c r="AP30" s="69"/>
    </row>
    <row r="31" spans="2:42" ht="18.75" customHeight="1">
      <c r="B31" s="105"/>
      <c r="C31" s="136"/>
      <c r="D31" s="137"/>
      <c r="E31" s="101"/>
      <c r="F31" s="42">
        <v>58</v>
      </c>
      <c r="G31" s="132"/>
      <c r="H31" s="130" t="s">
        <v>67</v>
      </c>
      <c r="I31" s="131"/>
      <c r="J31" s="62"/>
      <c r="K31" s="79"/>
      <c r="L31" s="78"/>
      <c r="M31" s="117"/>
      <c r="N31" s="116"/>
      <c r="S31" s="2"/>
      <c r="U31" s="92"/>
      <c r="V31" s="112"/>
      <c r="W31" s="92"/>
      <c r="X31" s="112"/>
      <c r="Y31" s="112"/>
      <c r="Z31" s="112"/>
      <c r="AA31" s="2"/>
      <c r="AD31" s="18"/>
      <c r="AL31" s="68"/>
      <c r="AM31" s="69"/>
      <c r="AO31" s="68"/>
      <c r="AP31" s="69"/>
    </row>
    <row r="32" spans="2:42" ht="18.75" customHeight="1">
      <c r="B32" s="105"/>
      <c r="C32" s="136"/>
      <c r="D32" s="137"/>
      <c r="E32" s="101"/>
      <c r="F32" s="42">
        <v>59</v>
      </c>
      <c r="G32" s="132"/>
      <c r="H32" s="130" t="s">
        <v>68</v>
      </c>
      <c r="I32" s="131"/>
      <c r="J32" s="62"/>
      <c r="K32" s="79" t="s">
        <v>76</v>
      </c>
      <c r="L32" s="78">
        <f>TRUNC(V32,2)</f>
        <v>0</v>
      </c>
      <c r="M32" s="117" t="s">
        <v>79</v>
      </c>
      <c r="N32" s="98">
        <f>ABS(Y32)</f>
        <v>0</v>
      </c>
      <c r="S32" s="2"/>
      <c r="U32" s="92" t="s">
        <v>76</v>
      </c>
      <c r="V32" s="112">
        <f>J32+J33</f>
        <v>0</v>
      </c>
      <c r="W32" s="92" t="s">
        <v>79</v>
      </c>
      <c r="X32" s="112">
        <f>J32-J33</f>
        <v>0</v>
      </c>
      <c r="Y32" s="112">
        <f>ROUND(X32,1)</f>
        <v>0</v>
      </c>
      <c r="Z32" s="112">
        <f>TRUNC(Y32,2)</f>
        <v>0</v>
      </c>
      <c r="AA32" s="2"/>
      <c r="AD32" s="18"/>
      <c r="AL32" s="68"/>
      <c r="AM32" s="69"/>
      <c r="AO32" s="68"/>
      <c r="AP32" s="69"/>
    </row>
    <row r="33" spans="2:42" ht="18.75" customHeight="1" thickBot="1">
      <c r="B33" s="105"/>
      <c r="C33" s="136"/>
      <c r="D33" s="137"/>
      <c r="E33" s="101"/>
      <c r="F33" s="42">
        <v>60</v>
      </c>
      <c r="G33" s="132"/>
      <c r="H33" s="130" t="s">
        <v>69</v>
      </c>
      <c r="I33" s="131"/>
      <c r="J33" s="63"/>
      <c r="K33" s="79"/>
      <c r="L33" s="78"/>
      <c r="M33" s="117"/>
      <c r="N33" s="116"/>
      <c r="S33" s="2"/>
      <c r="U33" s="92"/>
      <c r="V33" s="112"/>
      <c r="W33" s="92"/>
      <c r="X33" s="112"/>
      <c r="Y33" s="112"/>
      <c r="Z33" s="112"/>
      <c r="AA33" s="2"/>
      <c r="AD33" s="18"/>
      <c r="AL33" s="68"/>
      <c r="AM33" s="69"/>
      <c r="AO33" s="68"/>
      <c r="AP33" s="69"/>
    </row>
    <row r="34" spans="2:42" ht="12.75" customHeight="1">
      <c r="B34" s="105"/>
      <c r="C34" s="138"/>
      <c r="D34" s="139"/>
      <c r="E34" s="101"/>
      <c r="F34" s="149" t="s">
        <v>71</v>
      </c>
      <c r="G34" s="150"/>
      <c r="H34" s="150"/>
      <c r="I34" s="150"/>
      <c r="J34" s="151"/>
      <c r="K34" s="150"/>
      <c r="L34" s="152">
        <f>SUM(L9:L32)</f>
        <v>0</v>
      </c>
      <c r="M34" s="34"/>
      <c r="N34" s="153">
        <f>SUM(N9:N32)</f>
        <v>0</v>
      </c>
      <c r="S34" s="2"/>
      <c r="V34" s="2"/>
      <c r="X34" s="2"/>
      <c r="AA34" s="2"/>
      <c r="AK34" s="68"/>
      <c r="AL34" s="69"/>
      <c r="AN34" s="68"/>
      <c r="AO34" s="69"/>
    </row>
    <row r="35" spans="2:42" ht="12.75" customHeight="1">
      <c r="B35" s="155"/>
      <c r="C35" s="156" t="s">
        <v>41</v>
      </c>
      <c r="D35" s="156" t="s">
        <v>33</v>
      </c>
      <c r="E35" s="158" t="s">
        <v>34</v>
      </c>
      <c r="F35" s="149"/>
      <c r="G35" s="150"/>
      <c r="H35" s="150"/>
      <c r="I35" s="150"/>
      <c r="J35" s="150"/>
      <c r="K35" s="150"/>
      <c r="L35" s="152"/>
      <c r="M35" s="34"/>
      <c r="N35" s="154"/>
      <c r="S35" s="2"/>
      <c r="V35" s="2"/>
      <c r="X35" s="2"/>
      <c r="AK35" s="68"/>
      <c r="AL35" s="69"/>
      <c r="AN35" s="68"/>
      <c r="AO35" s="69"/>
    </row>
    <row r="36" spans="2:42" ht="12.75" customHeight="1">
      <c r="B36" s="155"/>
      <c r="C36" s="156"/>
      <c r="D36" s="156"/>
      <c r="E36" s="158"/>
      <c r="F36" s="46" t="s">
        <v>80</v>
      </c>
      <c r="G36" s="47"/>
      <c r="H36" s="159" t="str">
        <f>AE21</f>
        <v/>
      </c>
      <c r="I36" s="159"/>
      <c r="J36" s="160"/>
      <c r="K36" s="160"/>
      <c r="L36" s="160"/>
      <c r="M36" s="160"/>
      <c r="N36" s="48"/>
      <c r="S36" s="2"/>
      <c r="V36" s="2"/>
      <c r="X36" s="2"/>
      <c r="AK36" s="68"/>
      <c r="AL36" s="69"/>
      <c r="AN36" s="68"/>
      <c r="AO36" s="69"/>
    </row>
    <row r="37" spans="2:42" ht="18.75" customHeight="1" thickBot="1">
      <c r="B37" s="155"/>
      <c r="C37" s="156"/>
      <c r="D37" s="156"/>
      <c r="E37" s="158"/>
      <c r="F37" s="49"/>
      <c r="G37" s="50"/>
      <c r="H37" s="161"/>
      <c r="I37" s="161"/>
      <c r="J37" s="162"/>
      <c r="K37" s="162"/>
      <c r="L37" s="162"/>
      <c r="M37" s="162"/>
      <c r="N37" s="51"/>
      <c r="S37" s="2"/>
      <c r="V37" s="2"/>
      <c r="X37" s="2"/>
      <c r="AN37" s="68"/>
      <c r="AO37" s="69"/>
    </row>
    <row r="38" spans="2:42" ht="17.25" customHeight="1" thickBot="1">
      <c r="B38" s="155"/>
      <c r="C38" s="156"/>
      <c r="D38" s="156"/>
      <c r="E38" s="158"/>
      <c r="F38" s="13">
        <v>99</v>
      </c>
      <c r="G38" s="163" t="s">
        <v>81</v>
      </c>
      <c r="H38" s="164"/>
      <c r="I38" s="164"/>
      <c r="J38" s="70"/>
      <c r="K38" s="165" t="str">
        <f>AB25</f>
        <v/>
      </c>
      <c r="L38" s="165"/>
      <c r="M38" s="166"/>
      <c r="N38" s="44">
        <f>L34-N34</f>
        <v>0</v>
      </c>
      <c r="S38" s="2"/>
      <c r="V38" s="2"/>
      <c r="X38" s="2"/>
      <c r="AA38" s="2"/>
      <c r="AB38" s="2"/>
      <c r="AC38" s="2"/>
      <c r="AN38" s="68"/>
      <c r="AO38" s="69"/>
    </row>
    <row r="39" spans="2:42" ht="21.75" customHeight="1">
      <c r="B39" s="155"/>
      <c r="C39" s="156" t="s">
        <v>35</v>
      </c>
      <c r="D39" s="156"/>
      <c r="E39" s="158" t="s">
        <v>36</v>
      </c>
      <c r="F39" s="71"/>
      <c r="G39" s="171"/>
      <c r="H39" s="172"/>
      <c r="I39" s="52"/>
      <c r="J39" s="53"/>
      <c r="K39" s="173"/>
      <c r="L39" s="174"/>
      <c r="M39" s="64"/>
      <c r="N39" s="65"/>
      <c r="S39" s="2"/>
      <c r="V39" s="2"/>
      <c r="X39" s="2"/>
      <c r="AA39" s="2"/>
      <c r="AB39" s="2"/>
      <c r="AC39" s="2"/>
      <c r="AN39" s="68"/>
      <c r="AO39" s="69"/>
    </row>
    <row r="40" spans="2:42" ht="10.5" customHeight="1" thickBot="1">
      <c r="B40" s="169"/>
      <c r="C40" s="157"/>
      <c r="D40" s="157"/>
      <c r="E40" s="170"/>
      <c r="F40" s="56" t="s">
        <v>37</v>
      </c>
      <c r="G40" s="54"/>
      <c r="H40" s="54"/>
      <c r="I40" s="54" t="s">
        <v>38</v>
      </c>
      <c r="J40" s="54"/>
      <c r="K40" s="54" t="s">
        <v>39</v>
      </c>
      <c r="L40" s="54"/>
      <c r="M40" s="54" t="s">
        <v>40</v>
      </c>
      <c r="N40" s="55"/>
      <c r="S40" s="2"/>
      <c r="V40" s="2"/>
      <c r="X40" s="2"/>
      <c r="AA40" s="2"/>
      <c r="AB40" s="2"/>
      <c r="AC40" s="2"/>
      <c r="AN40" s="68"/>
      <c r="AO40" s="69"/>
    </row>
    <row r="41" spans="2:42" ht="16.5" thickBot="1">
      <c r="F41" s="15"/>
      <c r="G41" s="15"/>
      <c r="H41" s="15"/>
      <c r="I41" s="15"/>
      <c r="K41" s="15"/>
      <c r="L41" s="17"/>
      <c r="M41" s="15"/>
      <c r="O41" s="15"/>
      <c r="S41" s="14"/>
      <c r="U41" s="15"/>
      <c r="V41" s="17"/>
      <c r="W41" s="15"/>
      <c r="AA41" s="2"/>
      <c r="AB41" s="2"/>
      <c r="AC41" s="2"/>
      <c r="AN41" s="68"/>
      <c r="AO41" s="69"/>
    </row>
    <row r="42" spans="2:42">
      <c r="F42" s="15"/>
      <c r="G42" s="15"/>
      <c r="H42" s="15"/>
      <c r="I42" s="15"/>
      <c r="K42" s="15"/>
      <c r="L42" s="17"/>
      <c r="M42" s="15"/>
      <c r="O42" s="15"/>
      <c r="P42" s="15"/>
      <c r="Q42" s="15"/>
      <c r="R42" s="175"/>
      <c r="S42" s="176"/>
      <c r="U42" s="15"/>
      <c r="V42" s="17"/>
      <c r="W42" s="15"/>
      <c r="AA42" s="2"/>
      <c r="AB42" s="2"/>
      <c r="AC42" s="2"/>
      <c r="AN42" s="68"/>
      <c r="AO42" s="69"/>
    </row>
    <row r="43" spans="2:42" ht="13.5" thickBot="1">
      <c r="F43" s="15"/>
      <c r="G43" s="15"/>
      <c r="H43" s="15"/>
      <c r="I43" s="15"/>
      <c r="K43" s="15"/>
      <c r="L43" s="17"/>
      <c r="M43" s="15"/>
      <c r="O43" s="15"/>
      <c r="P43" s="15"/>
      <c r="Q43" s="15"/>
      <c r="R43" s="167"/>
      <c r="S43" s="168"/>
      <c r="U43" s="15"/>
      <c r="V43" s="17"/>
      <c r="W43" s="15"/>
      <c r="AA43" s="2"/>
      <c r="AB43" s="2"/>
      <c r="AC43" s="2"/>
      <c r="AN43" s="68"/>
      <c r="AO43" s="69"/>
    </row>
    <row r="44" spans="2:42">
      <c r="F44" s="15"/>
      <c r="G44" s="15"/>
      <c r="H44" s="15"/>
      <c r="I44" s="15"/>
      <c r="K44" s="15"/>
      <c r="L44" s="17"/>
      <c r="M44" s="15"/>
      <c r="O44" s="15"/>
      <c r="P44" s="15"/>
      <c r="Q44" s="15"/>
      <c r="R44" s="15"/>
      <c r="S44" s="17"/>
      <c r="U44" s="15"/>
      <c r="V44" s="17"/>
      <c r="W44" s="15"/>
      <c r="AA44" s="2"/>
      <c r="AB44" s="2"/>
      <c r="AC44" s="2"/>
      <c r="AN44" s="68"/>
      <c r="AO44" s="69"/>
    </row>
    <row r="45" spans="2:42">
      <c r="F45" s="15"/>
      <c r="G45" s="15"/>
      <c r="H45" s="15"/>
      <c r="I45" s="15"/>
      <c r="K45" s="15"/>
      <c r="L45" s="17"/>
      <c r="M45" s="15"/>
      <c r="O45" s="15"/>
      <c r="P45" s="15"/>
      <c r="Q45" s="15"/>
      <c r="R45" s="15"/>
      <c r="S45" s="17"/>
      <c r="U45" s="15"/>
      <c r="V45" s="17"/>
      <c r="W45" s="15"/>
      <c r="AA45" s="2"/>
      <c r="AB45" s="2"/>
      <c r="AC45" s="2"/>
      <c r="AN45" s="68"/>
      <c r="AO45" s="69"/>
    </row>
    <row r="46" spans="2:42">
      <c r="F46" s="15"/>
      <c r="G46" s="15"/>
      <c r="H46" s="15"/>
      <c r="I46" s="15"/>
      <c r="K46" s="15"/>
      <c r="L46" s="17"/>
      <c r="M46" s="15"/>
      <c r="O46" s="15"/>
      <c r="P46" s="15"/>
      <c r="Q46" s="15"/>
      <c r="R46" s="15"/>
      <c r="S46" s="17"/>
      <c r="U46" s="15"/>
      <c r="V46" s="17"/>
      <c r="W46" s="15"/>
      <c r="AA46" s="2"/>
      <c r="AB46" s="2"/>
      <c r="AC46" s="2"/>
    </row>
    <row r="47" spans="2:42">
      <c r="F47" s="15"/>
      <c r="G47" s="15"/>
      <c r="H47" s="15"/>
      <c r="I47" s="15"/>
      <c r="K47" s="15"/>
      <c r="L47" s="17"/>
      <c r="M47" s="15"/>
      <c r="O47" s="15"/>
      <c r="P47" s="15"/>
      <c r="Q47" s="15"/>
      <c r="R47" s="15"/>
      <c r="S47" s="17"/>
      <c r="U47" s="15"/>
      <c r="V47" s="17"/>
      <c r="W47" s="15"/>
      <c r="AA47" s="2"/>
      <c r="AB47" s="2"/>
      <c r="AC47" s="2"/>
    </row>
    <row r="48" spans="2:42">
      <c r="F48" s="15"/>
      <c r="G48" s="15"/>
      <c r="H48" s="15"/>
      <c r="I48" s="15"/>
      <c r="K48" s="15"/>
      <c r="L48" s="17"/>
      <c r="M48" s="15"/>
      <c r="O48" s="15"/>
      <c r="P48" s="15"/>
      <c r="Q48" s="15"/>
      <c r="R48" s="15"/>
      <c r="S48" s="17"/>
      <c r="U48" s="15"/>
      <c r="V48" s="17"/>
      <c r="W48" s="15"/>
      <c r="AA48" s="2"/>
      <c r="AB48" s="2"/>
      <c r="AC48" s="2"/>
    </row>
    <row r="49" spans="6:29">
      <c r="F49" s="15"/>
      <c r="G49" s="15"/>
      <c r="H49" s="15"/>
      <c r="I49" s="15"/>
      <c r="K49" s="15"/>
      <c r="L49" s="17"/>
      <c r="M49" s="15"/>
      <c r="O49" s="15"/>
      <c r="P49" s="15"/>
      <c r="Q49" s="15"/>
      <c r="R49" s="15"/>
      <c r="S49" s="17"/>
      <c r="U49" s="15"/>
      <c r="V49" s="17"/>
      <c r="W49" s="15"/>
      <c r="AA49" s="2"/>
      <c r="AB49" s="2"/>
      <c r="AC49" s="2"/>
    </row>
    <row r="50" spans="6:29">
      <c r="F50" s="15"/>
      <c r="G50" s="15"/>
      <c r="H50" s="15"/>
      <c r="I50" s="15"/>
      <c r="K50" s="15"/>
      <c r="L50" s="17"/>
      <c r="M50" s="15"/>
      <c r="O50" s="15"/>
      <c r="P50" s="15"/>
      <c r="Q50" s="15"/>
      <c r="R50" s="15"/>
      <c r="S50" s="17"/>
      <c r="U50" s="15"/>
      <c r="V50" s="17"/>
      <c r="W50" s="15"/>
      <c r="AA50" s="2"/>
      <c r="AB50" s="2"/>
      <c r="AC50" s="2"/>
    </row>
    <row r="51" spans="6:29">
      <c r="F51" s="15"/>
      <c r="G51" s="15"/>
      <c r="H51" s="15"/>
      <c r="I51" s="15"/>
      <c r="K51" s="15"/>
      <c r="L51" s="17"/>
      <c r="M51" s="15"/>
      <c r="O51" s="15"/>
      <c r="P51" s="15"/>
      <c r="Q51" s="15"/>
      <c r="R51" s="15"/>
      <c r="S51" s="17"/>
      <c r="U51" s="15"/>
      <c r="V51" s="17"/>
      <c r="W51" s="15"/>
      <c r="AA51" s="2"/>
      <c r="AB51" s="2"/>
      <c r="AC51" s="2"/>
    </row>
    <row r="52" spans="6:29">
      <c r="F52" s="15"/>
      <c r="G52" s="15"/>
      <c r="H52" s="15"/>
      <c r="I52" s="15"/>
      <c r="K52" s="15"/>
      <c r="L52" s="17"/>
      <c r="M52" s="15"/>
      <c r="O52" s="15"/>
      <c r="P52" s="15"/>
      <c r="Q52" s="15"/>
      <c r="R52" s="15"/>
      <c r="S52" s="17"/>
      <c r="U52" s="15"/>
      <c r="V52" s="17"/>
      <c r="W52" s="15"/>
      <c r="AA52" s="2"/>
      <c r="AB52" s="2"/>
      <c r="AC52" s="2"/>
    </row>
    <row r="53" spans="6:29" s="26" customFormat="1">
      <c r="F53" s="15"/>
      <c r="G53" s="15"/>
      <c r="H53" s="15"/>
      <c r="I53" s="15"/>
      <c r="J53" s="16"/>
      <c r="K53" s="15"/>
      <c r="L53" s="17"/>
      <c r="M53" s="15"/>
      <c r="O53" s="15"/>
      <c r="P53" s="15"/>
      <c r="Q53" s="15"/>
      <c r="R53" s="15"/>
      <c r="S53" s="17"/>
      <c r="T53" s="2"/>
      <c r="U53" s="15"/>
      <c r="V53" s="17"/>
      <c r="W53" s="15"/>
      <c r="AA53" s="2"/>
      <c r="AB53" s="2"/>
      <c r="AC53" s="2"/>
    </row>
    <row r="54" spans="6:29" s="26" customFormat="1">
      <c r="F54" s="15"/>
      <c r="G54" s="15"/>
      <c r="H54" s="15"/>
      <c r="I54" s="15"/>
      <c r="J54" s="16"/>
      <c r="K54" s="15"/>
      <c r="L54" s="17"/>
      <c r="M54" s="15"/>
      <c r="O54" s="15"/>
      <c r="P54" s="15"/>
      <c r="Q54" s="15"/>
      <c r="R54" s="15"/>
      <c r="S54" s="17"/>
      <c r="T54" s="2"/>
      <c r="U54" s="15"/>
      <c r="V54" s="17"/>
      <c r="W54" s="15"/>
    </row>
    <row r="55" spans="6:29" s="26" customFormat="1" ht="25.5" customHeight="1">
      <c r="F55" s="15"/>
      <c r="G55" s="15"/>
      <c r="H55" s="15"/>
      <c r="I55" s="15"/>
      <c r="J55" s="16"/>
      <c r="K55" s="15"/>
      <c r="L55" s="17"/>
      <c r="M55" s="15"/>
      <c r="O55" s="15"/>
      <c r="P55" s="15"/>
      <c r="Q55" s="15"/>
      <c r="R55" s="15"/>
      <c r="S55" s="17"/>
      <c r="T55" s="2"/>
      <c r="U55" s="15"/>
      <c r="V55" s="17"/>
      <c r="W55" s="15"/>
    </row>
    <row r="56" spans="6:29" s="26" customFormat="1" ht="27" customHeight="1">
      <c r="F56" s="15"/>
      <c r="G56" s="15"/>
      <c r="H56" s="15"/>
      <c r="I56" s="15"/>
      <c r="J56" s="16"/>
      <c r="K56" s="15"/>
      <c r="L56" s="17"/>
      <c r="M56" s="15"/>
      <c r="O56" s="15"/>
      <c r="P56" s="15"/>
      <c r="Q56" s="15"/>
      <c r="R56" s="15"/>
      <c r="S56" s="17"/>
      <c r="T56" s="2"/>
      <c r="U56" s="15"/>
      <c r="V56" s="17"/>
      <c r="W56" s="15"/>
    </row>
    <row r="57" spans="6:29" s="26" customFormat="1">
      <c r="F57" s="18"/>
      <c r="G57" s="2"/>
      <c r="H57" s="2"/>
      <c r="I57" s="2"/>
      <c r="J57" s="16"/>
      <c r="K57" s="2"/>
      <c r="L57" s="19"/>
      <c r="M57" s="2"/>
      <c r="O57" s="2"/>
      <c r="P57" s="15"/>
      <c r="Q57" s="15"/>
      <c r="R57" s="15"/>
      <c r="S57" s="17"/>
      <c r="T57" s="2"/>
      <c r="U57" s="2"/>
      <c r="V57" s="19"/>
      <c r="W57" s="2"/>
    </row>
    <row r="58" spans="6:29" s="26" customFormat="1">
      <c r="F58" s="18"/>
      <c r="G58" s="2"/>
      <c r="H58" s="2"/>
      <c r="I58" s="2"/>
      <c r="J58" s="16"/>
      <c r="K58" s="2"/>
      <c r="L58" s="19"/>
      <c r="M58" s="2"/>
      <c r="O58" s="2"/>
      <c r="P58" s="2"/>
      <c r="Q58" s="2"/>
      <c r="R58" s="15"/>
      <c r="S58" s="17"/>
      <c r="T58" s="2"/>
      <c r="U58" s="2"/>
      <c r="V58" s="19"/>
      <c r="W58" s="2"/>
    </row>
    <row r="59" spans="6:29" s="26" customFormat="1">
      <c r="F59" s="18"/>
      <c r="G59" s="2"/>
      <c r="H59" s="2"/>
      <c r="I59" s="2"/>
      <c r="J59" s="16"/>
      <c r="K59" s="2"/>
      <c r="L59" s="19"/>
      <c r="M59" s="2"/>
      <c r="O59" s="2"/>
      <c r="P59" s="2"/>
      <c r="Q59" s="2"/>
      <c r="R59" s="15"/>
      <c r="S59" s="17"/>
      <c r="T59" s="2"/>
      <c r="U59" s="2"/>
      <c r="V59" s="19"/>
      <c r="W59" s="2"/>
    </row>
    <row r="60" spans="6:29">
      <c r="AA60" s="26"/>
      <c r="AB60" s="26"/>
      <c r="AC60" s="26"/>
    </row>
  </sheetData>
  <mergeCells count="189">
    <mergeCell ref="R42:S42"/>
    <mergeCell ref="E35:E38"/>
    <mergeCell ref="H36:M37"/>
    <mergeCell ref="G38:I38"/>
    <mergeCell ref="K38:M38"/>
    <mergeCell ref="R43:S43"/>
    <mergeCell ref="B39:B40"/>
    <mergeCell ref="C39:C40"/>
    <mergeCell ref="E39:E40"/>
    <mergeCell ref="G39:H39"/>
    <mergeCell ref="K39:L39"/>
    <mergeCell ref="B1:N1"/>
    <mergeCell ref="B2:N2"/>
    <mergeCell ref="B3:N3"/>
    <mergeCell ref="B4:N4"/>
    <mergeCell ref="F34:K35"/>
    <mergeCell ref="L34:L35"/>
    <mergeCell ref="N34:N35"/>
    <mergeCell ref="B35:B38"/>
    <mergeCell ref="C35:C38"/>
    <mergeCell ref="D35:D40"/>
    <mergeCell ref="H33:I33"/>
    <mergeCell ref="U30:U31"/>
    <mergeCell ref="U26:U27"/>
    <mergeCell ref="U20:U21"/>
    <mergeCell ref="K22:K23"/>
    <mergeCell ref="N22:N23"/>
    <mergeCell ref="U22:U23"/>
    <mergeCell ref="H25:I25"/>
    <mergeCell ref="H21:I21"/>
    <mergeCell ref="H22:I22"/>
    <mergeCell ref="B27:B34"/>
    <mergeCell ref="C27:D34"/>
    <mergeCell ref="Z32:Z33"/>
    <mergeCell ref="Z30:Z31"/>
    <mergeCell ref="M26:M27"/>
    <mergeCell ref="N26:N27"/>
    <mergeCell ref="V30:V31"/>
    <mergeCell ref="U28:U29"/>
    <mergeCell ref="V28:V29"/>
    <mergeCell ref="U32:U33"/>
    <mergeCell ref="X24:X25"/>
    <mergeCell ref="W26:W27"/>
    <mergeCell ref="X26:X27"/>
    <mergeCell ref="Y26:Y27"/>
    <mergeCell ref="V32:V33"/>
    <mergeCell ref="M30:M31"/>
    <mergeCell ref="N30:N31"/>
    <mergeCell ref="X28:X29"/>
    <mergeCell ref="X32:X33"/>
    <mergeCell ref="M32:M33"/>
    <mergeCell ref="N32:N33"/>
    <mergeCell ref="W28:W29"/>
    <mergeCell ref="W32:W33"/>
    <mergeCell ref="Y32:Y33"/>
    <mergeCell ref="W30:W31"/>
    <mergeCell ref="X30:X31"/>
    <mergeCell ref="Y30:Y31"/>
    <mergeCell ref="Z26:Z27"/>
    <mergeCell ref="Z28:Z29"/>
    <mergeCell ref="H29:I29"/>
    <mergeCell ref="L28:L29"/>
    <mergeCell ref="M28:M29"/>
    <mergeCell ref="N28:N29"/>
    <mergeCell ref="Y28:Y29"/>
    <mergeCell ref="Y18:Y19"/>
    <mergeCell ref="X22:X23"/>
    <mergeCell ref="Y22:Y23"/>
    <mergeCell ref="V24:V25"/>
    <mergeCell ref="W24:W25"/>
    <mergeCell ref="V20:V21"/>
    <mergeCell ref="X20:X21"/>
    <mergeCell ref="Y20:Y21"/>
    <mergeCell ref="V22:V23"/>
    <mergeCell ref="W22:W23"/>
    <mergeCell ref="W18:W19"/>
    <mergeCell ref="X18:X19"/>
    <mergeCell ref="AA23:AC23"/>
    <mergeCell ref="B24:B25"/>
    <mergeCell ref="C24:C25"/>
    <mergeCell ref="H24:I24"/>
    <mergeCell ref="K24:K25"/>
    <mergeCell ref="L24:L25"/>
    <mergeCell ref="L22:L23"/>
    <mergeCell ref="M22:M23"/>
    <mergeCell ref="M18:M19"/>
    <mergeCell ref="N18:N19"/>
    <mergeCell ref="M20:M21"/>
    <mergeCell ref="N20:N21"/>
    <mergeCell ref="U18:U19"/>
    <mergeCell ref="V18:V19"/>
    <mergeCell ref="H26:I26"/>
    <mergeCell ref="Z20:Z21"/>
    <mergeCell ref="M24:M25"/>
    <mergeCell ref="N24:N25"/>
    <mergeCell ref="U24:U25"/>
    <mergeCell ref="W20:W21"/>
    <mergeCell ref="Z22:Z23"/>
    <mergeCell ref="Y24:Y25"/>
    <mergeCell ref="Z24:Z25"/>
    <mergeCell ref="V26:V27"/>
    <mergeCell ref="H30:I30"/>
    <mergeCell ref="K30:K31"/>
    <mergeCell ref="D21:D26"/>
    <mergeCell ref="E21:E26"/>
    <mergeCell ref="K18:K19"/>
    <mergeCell ref="L18:L19"/>
    <mergeCell ref="H23:I23"/>
    <mergeCell ref="K26:K27"/>
    <mergeCell ref="L26:L27"/>
    <mergeCell ref="K20:K21"/>
    <mergeCell ref="L30:L31"/>
    <mergeCell ref="L32:L33"/>
    <mergeCell ref="H31:I31"/>
    <mergeCell ref="H32:I32"/>
    <mergeCell ref="K32:K33"/>
    <mergeCell ref="E27:E34"/>
    <mergeCell ref="H27:I27"/>
    <mergeCell ref="H28:I28"/>
    <mergeCell ref="K28:K29"/>
    <mergeCell ref="G30:G33"/>
    <mergeCell ref="Y9:Y10"/>
    <mergeCell ref="M14:M17"/>
    <mergeCell ref="U14:U17"/>
    <mergeCell ref="B19:B23"/>
    <mergeCell ref="V14:V17"/>
    <mergeCell ref="W14:W17"/>
    <mergeCell ref="H15:I15"/>
    <mergeCell ref="K15:K16"/>
    <mergeCell ref="L15:L16"/>
    <mergeCell ref="H16:I16"/>
    <mergeCell ref="B14:B17"/>
    <mergeCell ref="C14:C17"/>
    <mergeCell ref="D14:D17"/>
    <mergeCell ref="E14:E17"/>
    <mergeCell ref="G14:G17"/>
    <mergeCell ref="H14:I14"/>
    <mergeCell ref="W12:W13"/>
    <mergeCell ref="C19:D20"/>
    <mergeCell ref="E19:E20"/>
    <mergeCell ref="H19:I19"/>
    <mergeCell ref="H20:I20"/>
    <mergeCell ref="G18:G29"/>
    <mergeCell ref="H18:I18"/>
    <mergeCell ref="C21:C23"/>
    <mergeCell ref="H17:I17"/>
    <mergeCell ref="L20:L21"/>
    <mergeCell ref="B9:B10"/>
    <mergeCell ref="X9:X10"/>
    <mergeCell ref="K12:K13"/>
    <mergeCell ref="L12:L13"/>
    <mergeCell ref="M12:M13"/>
    <mergeCell ref="N12:N13"/>
    <mergeCell ref="U12:U13"/>
    <mergeCell ref="M9:M10"/>
    <mergeCell ref="V9:V10"/>
    <mergeCell ref="W9:W10"/>
    <mergeCell ref="B11:B13"/>
    <mergeCell ref="C11:D13"/>
    <mergeCell ref="E11:E13"/>
    <mergeCell ref="G11:I11"/>
    <mergeCell ref="F12:F13"/>
    <mergeCell ref="G12:I13"/>
    <mergeCell ref="X12:X13"/>
    <mergeCell ref="V12:V13"/>
    <mergeCell ref="C5:D5"/>
    <mergeCell ref="F5:N5"/>
    <mergeCell ref="N9:N10"/>
    <mergeCell ref="U9:U10"/>
    <mergeCell ref="C9:D10"/>
    <mergeCell ref="E9:E10"/>
    <mergeCell ref="G9:I9"/>
    <mergeCell ref="J12:J13"/>
    <mergeCell ref="B6:B8"/>
    <mergeCell ref="C6:C8"/>
    <mergeCell ref="D6:D8"/>
    <mergeCell ref="E6:E8"/>
    <mergeCell ref="F6:N6"/>
    <mergeCell ref="G7:J7"/>
    <mergeCell ref="K7:L7"/>
    <mergeCell ref="M7:N7"/>
    <mergeCell ref="W7:X7"/>
    <mergeCell ref="G8:J8"/>
    <mergeCell ref="K8:L8"/>
    <mergeCell ref="M8:N8"/>
    <mergeCell ref="W8:X8"/>
    <mergeCell ref="L9:L10"/>
    <mergeCell ref="K9:K10"/>
    <mergeCell ref="G10:I10"/>
  </mergeCells>
  <phoneticPr fontId="16" type="noConversion"/>
  <pageMargins left="0.7" right="0.7" top="0.78740157499999996" bottom="0.78740157499999996" header="0.3" footer="0.3"/>
  <pageSetup paperSize="9" orientation="portrait" r:id="rId1"/>
  <legacyDrawing r:id="rId2"/>
  <oleObjects>
    <oleObject progId="Word.Picture.8" shapeId="307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Diviš Vladimír</dc:creator>
  <cp:lastModifiedBy>Zboril</cp:lastModifiedBy>
  <cp:lastPrinted>2017-05-18T07:09:41Z</cp:lastPrinted>
  <dcterms:created xsi:type="dcterms:W3CDTF">2005-02-22T20:45:49Z</dcterms:created>
  <dcterms:modified xsi:type="dcterms:W3CDTF">2020-12-21T18:20:33Z</dcterms:modified>
</cp:coreProperties>
</file>